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10" yWindow="990" windowWidth="17235" windowHeight="6405" activeTab="5"/>
  </bookViews>
  <sheets>
    <sheet name="Shop" sheetId="1" r:id="rId1"/>
    <sheet name="Customer" sheetId="2" r:id="rId2"/>
    <sheet name="Product" sheetId="3" r:id="rId3"/>
    <sheet name="Product_Type" sheetId="4" r:id="rId4"/>
    <sheet name="Sales" sheetId="5" r:id="rId5"/>
    <sheet name="Sales_Detail" sheetId="6" r:id="rId6"/>
    <sheet name="Sheet1" sheetId="7" r:id="rId7"/>
  </sheets>
  <externalReferences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E92" i="6"/>
  <c r="H29" i="5"/>
  <c r="F28"/>
  <c r="G28" s="1"/>
  <c r="F27"/>
  <c r="G27" s="1"/>
  <c r="F26"/>
  <c r="G26" s="1"/>
  <c r="D79" i="6" l="1"/>
  <c r="E79" s="1"/>
  <c r="D78"/>
  <c r="E78" s="1"/>
  <c r="D77"/>
  <c r="E77" s="1"/>
  <c r="D76"/>
  <c r="E76" s="1"/>
  <c r="D75"/>
  <c r="E75" s="1"/>
  <c r="D74"/>
  <c r="E74" s="1"/>
  <c r="D73"/>
  <c r="E73" s="1"/>
  <c r="D72"/>
  <c r="E72" s="1"/>
  <c r="D71"/>
  <c r="E71" s="1"/>
  <c r="D70"/>
  <c r="E70" s="1"/>
  <c r="D69"/>
  <c r="E69" s="1"/>
  <c r="D68"/>
  <c r="E68" s="1"/>
  <c r="D67"/>
  <c r="E67" s="1"/>
  <c r="G25" i="5"/>
  <c r="F25" s="1"/>
  <c r="G24"/>
  <c r="F24" l="1"/>
  <c r="G23"/>
  <c r="F23" s="1"/>
  <c r="E3" i="6" l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G6" i="5"/>
  <c r="G13"/>
  <c r="G14"/>
  <c r="G21"/>
  <c r="G22"/>
  <c r="F5"/>
  <c r="G5" s="1"/>
  <c r="F6"/>
  <c r="F7"/>
  <c r="G7" s="1"/>
  <c r="F8"/>
  <c r="G8" s="1"/>
  <c r="F9"/>
  <c r="G9" s="1"/>
  <c r="F10"/>
  <c r="G10" s="1"/>
  <c r="F11"/>
  <c r="G11" s="1"/>
  <c r="F12"/>
  <c r="G12" s="1"/>
  <c r="F13"/>
  <c r="F14"/>
  <c r="F15"/>
  <c r="G15" s="1"/>
  <c r="F16"/>
  <c r="G16" s="1"/>
  <c r="F17"/>
  <c r="G17" s="1"/>
  <c r="F18"/>
  <c r="G18" s="1"/>
  <c r="F19"/>
  <c r="G19" s="1"/>
  <c r="F20"/>
  <c r="G20" s="1"/>
  <c r="F21"/>
  <c r="F22"/>
  <c r="D66" i="6"/>
  <c r="E66" s="1"/>
  <c r="D65"/>
  <c r="E65" s="1"/>
  <c r="D64"/>
  <c r="E64" s="1"/>
  <c r="D63"/>
  <c r="E63" s="1"/>
  <c r="D62"/>
  <c r="E62" s="1"/>
  <c r="D61"/>
  <c r="E61" s="1"/>
  <c r="D60"/>
  <c r="E60" s="1"/>
  <c r="D59"/>
  <c r="E59" s="1"/>
  <c r="D58"/>
  <c r="E58" s="1"/>
  <c r="D57"/>
  <c r="E57" s="1"/>
  <c r="D56"/>
  <c r="E56" s="1"/>
  <c r="D55"/>
  <c r="E55" s="1"/>
  <c r="D54"/>
  <c r="E54" s="1"/>
  <c r="D53"/>
  <c r="E53" s="1"/>
  <c r="D52"/>
  <c r="E52" s="1"/>
  <c r="D51"/>
  <c r="E51" s="1"/>
  <c r="D50"/>
  <c r="E50" s="1"/>
  <c r="D49"/>
  <c r="E49" s="1"/>
  <c r="D48"/>
  <c r="E48" s="1"/>
  <c r="D47"/>
  <c r="E47" s="1"/>
  <c r="D46"/>
  <c r="E46" s="1"/>
  <c r="D45"/>
  <c r="E45" s="1"/>
  <c r="D44"/>
  <c r="E44" s="1"/>
  <c r="D43"/>
  <c r="E43" s="1"/>
  <c r="D42"/>
  <c r="E42" s="1"/>
  <c r="D41"/>
  <c r="E41" s="1"/>
  <c r="E2" l="1"/>
  <c r="F4" i="5"/>
  <c r="G4" s="1"/>
  <c r="F3"/>
  <c r="G3" s="1"/>
  <c r="F2"/>
  <c r="G2" s="1"/>
</calcChain>
</file>

<file path=xl/sharedStrings.xml><?xml version="1.0" encoding="utf-8"?>
<sst xmlns="http://schemas.openxmlformats.org/spreadsheetml/2006/main" count="592" uniqueCount="206">
  <si>
    <t>Shop_No</t>
  </si>
  <si>
    <t>Shop_Name</t>
  </si>
  <si>
    <t>Address</t>
  </si>
  <si>
    <t>Province</t>
  </si>
  <si>
    <t>Country</t>
  </si>
  <si>
    <t>Lat</t>
  </si>
  <si>
    <t>Lon</t>
  </si>
  <si>
    <t>S001</t>
  </si>
  <si>
    <t>ร้าน บริษัท เจริญ จริงใจ  สาขา  พะเยา  Thailand</t>
  </si>
  <si>
    <t>5 ต. รอบเวียง อ.เมือง</t>
  </si>
  <si>
    <t>พะเยา</t>
  </si>
  <si>
    <t>Thailand</t>
  </si>
  <si>
    <t>NULL</t>
  </si>
  <si>
    <t>S002</t>
  </si>
  <si>
    <t>บริษัท เจริญ จริงใจ  สาขา  เชียงใหม่  Thailand</t>
  </si>
  <si>
    <t>7  ต. รอบเวียง อ.เมือง</t>
  </si>
  <si>
    <t>เชียงใหม่</t>
  </si>
  <si>
    <t>S003</t>
  </si>
  <si>
    <t>บริษัท เจริญ จริงใจ  สาขา  เชียงราย  Thailand</t>
  </si>
  <si>
    <t>1  ต. รอบเวียง อ.เมือง</t>
  </si>
  <si>
    <t>เชียงราย</t>
  </si>
  <si>
    <t>S004</t>
  </si>
  <si>
    <t>บริษัท เจริญ จริงใจ  สาขา  เวียงจันทร์ Lao</t>
  </si>
  <si>
    <t>2  Flower Village</t>
  </si>
  <si>
    <t xml:space="preserve">เวียงจันทร์ </t>
  </si>
  <si>
    <t>Lao</t>
  </si>
  <si>
    <t>S005</t>
  </si>
  <si>
    <t>บริษัท เจริญ จริงใจ  สาขา  ย่างกุ้ง Myanmar</t>
  </si>
  <si>
    <t>12 Cat Village</t>
  </si>
  <si>
    <t xml:space="preserve">ย่างกุ้ง </t>
  </si>
  <si>
    <t>Myanmar</t>
  </si>
  <si>
    <t>S006</t>
  </si>
  <si>
    <t>บริษัท เจริญ จริงใจ  สาขา ปักกิ่ง China</t>
  </si>
  <si>
    <t>14  Tree  Village</t>
  </si>
  <si>
    <t xml:space="preserve">ปักกิ่ง </t>
  </si>
  <si>
    <t>China</t>
  </si>
  <si>
    <t>Cust_Id</t>
  </si>
  <si>
    <t>Cust_Prefix</t>
  </si>
  <si>
    <t>Cust_Name</t>
  </si>
  <si>
    <t>Cust_Surname</t>
  </si>
  <si>
    <t>TelNo</t>
  </si>
  <si>
    <t>C001</t>
  </si>
  <si>
    <t>นางสาว</t>
  </si>
  <si>
    <t>ดอกไม้</t>
  </si>
  <si>
    <t>ในสวน</t>
  </si>
  <si>
    <t>3 ต. แม่กา อ.เมือง</t>
  </si>
  <si>
    <t>thailand</t>
  </si>
  <si>
    <t>C002</t>
  </si>
  <si>
    <t>นาย</t>
  </si>
  <si>
    <t>ต้นไม้</t>
  </si>
  <si>
    <t>กลางทุ่ง</t>
  </si>
  <si>
    <t>50  ต.ในเมือง  อ. เมือง</t>
  </si>
  <si>
    <t>C003</t>
  </si>
  <si>
    <t>เจริญ</t>
  </si>
  <si>
    <t>ทำนาดี</t>
  </si>
  <si>
    <t>ย่างกุ้ง</t>
  </si>
  <si>
    <t>myanmar</t>
  </si>
  <si>
    <t>C004</t>
  </si>
  <si>
    <t>มะลิ</t>
  </si>
  <si>
    <t>ดีใจ</t>
  </si>
  <si>
    <t>จำปาสัก</t>
  </si>
  <si>
    <t>LAO</t>
  </si>
  <si>
    <t>0816389999</t>
  </si>
  <si>
    <t>0816389991</t>
  </si>
  <si>
    <t>0966389991</t>
  </si>
  <si>
    <t>0973899491</t>
  </si>
  <si>
    <t>Product_Id</t>
  </si>
  <si>
    <t>Product_NameEng</t>
  </si>
  <si>
    <t>Product_NameThai</t>
  </si>
  <si>
    <t>Unit_Type</t>
  </si>
  <si>
    <t>Unit_Price</t>
  </si>
  <si>
    <t>Balance_Qty</t>
  </si>
  <si>
    <t>Product_Type_Id</t>
  </si>
  <si>
    <t>G001</t>
  </si>
  <si>
    <t>Beer</t>
  </si>
  <si>
    <t>เบียร์</t>
  </si>
  <si>
    <t>กระป๋อง</t>
  </si>
  <si>
    <t>PT001</t>
  </si>
  <si>
    <t>ST00001</t>
  </si>
  <si>
    <t>G002</t>
  </si>
  <si>
    <t>Blanket</t>
  </si>
  <si>
    <t>ผ้าห่ม</t>
  </si>
  <si>
    <t>ผืน</t>
  </si>
  <si>
    <t>PT009</t>
  </si>
  <si>
    <t>G003</t>
  </si>
  <si>
    <t>Bread</t>
  </si>
  <si>
    <t>ขนมปัง</t>
  </si>
  <si>
    <t>ถุง</t>
  </si>
  <si>
    <t>PT006</t>
  </si>
  <si>
    <t>G004</t>
  </si>
  <si>
    <t>Candy</t>
  </si>
  <si>
    <t>ลูกอม</t>
  </si>
  <si>
    <t>ซอง</t>
  </si>
  <si>
    <t>G005</t>
  </si>
  <si>
    <t>Coke</t>
  </si>
  <si>
    <t>โค้ก</t>
  </si>
  <si>
    <t>G006</t>
  </si>
  <si>
    <t>Computer</t>
  </si>
  <si>
    <t>คอมพิวเตอร์</t>
  </si>
  <si>
    <t>เครื่อง</t>
  </si>
  <si>
    <t>PT008</t>
  </si>
  <si>
    <t>G007</t>
  </si>
  <si>
    <t>Cookie</t>
  </si>
  <si>
    <t>คุ้กกี้</t>
  </si>
  <si>
    <t>กล่อง</t>
  </si>
  <si>
    <t>G008</t>
  </si>
  <si>
    <t>Diaper</t>
  </si>
  <si>
    <t>ผ้าอ้อม</t>
  </si>
  <si>
    <t>G009</t>
  </si>
  <si>
    <t>Egg</t>
  </si>
  <si>
    <t>ไข่</t>
  </si>
  <si>
    <t>G010</t>
  </si>
  <si>
    <t>Green Tea</t>
  </si>
  <si>
    <t>ชาเขียว</t>
  </si>
  <si>
    <t>G011</t>
  </si>
  <si>
    <t>Cosmetic</t>
  </si>
  <si>
    <t>เครื่องสำอาง</t>
  </si>
  <si>
    <t>PT002</t>
  </si>
  <si>
    <t>G012</t>
  </si>
  <si>
    <t>Meat</t>
  </si>
  <si>
    <t>เนื้อ</t>
  </si>
  <si>
    <t>G013</t>
  </si>
  <si>
    <t>Medicine</t>
  </si>
  <si>
    <t>ยาลดไข้</t>
  </si>
  <si>
    <t>แผง</t>
  </si>
  <si>
    <t>PT004</t>
  </si>
  <si>
    <t>G014</t>
  </si>
  <si>
    <t>Microwave</t>
  </si>
  <si>
    <t>ไมโครเวฟ</t>
  </si>
  <si>
    <t>G015</t>
  </si>
  <si>
    <t>นม</t>
  </si>
  <si>
    <t>G016</t>
  </si>
  <si>
    <t>Printer</t>
  </si>
  <si>
    <t>เครื่องพิมพ์</t>
  </si>
  <si>
    <t>G017</t>
  </si>
  <si>
    <t>Shampoo</t>
  </si>
  <si>
    <t>ยาสระผม</t>
  </si>
  <si>
    <t>ขวด</t>
  </si>
  <si>
    <t>G018</t>
  </si>
  <si>
    <t>Telephone</t>
  </si>
  <si>
    <t>โทรศัพท์</t>
  </si>
  <si>
    <t>G019</t>
  </si>
  <si>
    <t>Television</t>
  </si>
  <si>
    <t>โทรทัศน์</t>
  </si>
  <si>
    <t>G020</t>
  </si>
  <si>
    <t>Water</t>
  </si>
  <si>
    <t>น้ำดื่ม</t>
  </si>
  <si>
    <t>กิโลกรัม</t>
  </si>
  <si>
    <t>Milk</t>
  </si>
  <si>
    <t>Product_type_Id</t>
  </si>
  <si>
    <t>Product_Type_Desc</t>
  </si>
  <si>
    <t>เครื่องดื่ม</t>
  </si>
  <si>
    <t>PT003</t>
  </si>
  <si>
    <t>ผลิตภัณฑ์ทำความสะอาดในครัวเรือน</t>
  </si>
  <si>
    <t>ยา</t>
  </si>
  <si>
    <t>PT005</t>
  </si>
  <si>
    <t>เสื้อผ้า</t>
  </si>
  <si>
    <t>อาหาร</t>
  </si>
  <si>
    <t>PT007</t>
  </si>
  <si>
    <t xml:space="preserve">อุปกรณ์สำนักงาน เครื่องเขียน </t>
  </si>
  <si>
    <t>อุปกรณ์อิเล็กทรอริกส์</t>
  </si>
  <si>
    <t>อื่นๆ</t>
  </si>
  <si>
    <t>SDate</t>
  </si>
  <si>
    <t>GrandTotal_Amt</t>
  </si>
  <si>
    <t>Qty</t>
  </si>
  <si>
    <t>Total_Amt</t>
  </si>
  <si>
    <t>Receipt_No(PK)</t>
  </si>
  <si>
    <t>Cust_Id(FK)</t>
  </si>
  <si>
    <t>Shop_No(FK)</t>
  </si>
  <si>
    <t>STime</t>
  </si>
  <si>
    <t>ExVat_Amt</t>
  </si>
  <si>
    <t>Vat_Amt</t>
  </si>
  <si>
    <t>12/08/2563</t>
  </si>
  <si>
    <t>R12082563G10001</t>
  </si>
  <si>
    <t>R12082563G10002</t>
  </si>
  <si>
    <t>R12082563G10003</t>
  </si>
  <si>
    <t>R12082563G30001</t>
  </si>
  <si>
    <t>R12082563G30002</t>
  </si>
  <si>
    <t>R12082563G30003</t>
  </si>
  <si>
    <t>S007</t>
  </si>
  <si>
    <t>R20082563G70001</t>
  </si>
  <si>
    <t>R20082563G70002</t>
  </si>
  <si>
    <t>R20082563G70003</t>
  </si>
  <si>
    <t>20/08/2563</t>
  </si>
  <si>
    <t>R20082563G40001</t>
  </si>
  <si>
    <t>R20082563G40002</t>
  </si>
  <si>
    <t>R20082563G40003</t>
  </si>
  <si>
    <t>21/08/2563</t>
  </si>
  <si>
    <t>22/08/2563</t>
  </si>
  <si>
    <t>R20082563G60001</t>
  </si>
  <si>
    <t>R20082563G60002</t>
  </si>
  <si>
    <t>R20082563G60003</t>
  </si>
  <si>
    <t>R20082563G60004</t>
  </si>
  <si>
    <t>R21082563G60001</t>
  </si>
  <si>
    <t>R21082563G60002</t>
  </si>
  <si>
    <t>R21082563G60003</t>
  </si>
  <si>
    <t>R21082563G60004</t>
  </si>
  <si>
    <t>R22082563G60001</t>
  </si>
  <si>
    <t>10/09/2563</t>
  </si>
  <si>
    <t>R10092563G40001</t>
  </si>
  <si>
    <t>R10092563G40002</t>
  </si>
  <si>
    <t>R10092563G40003</t>
  </si>
  <si>
    <t>R10092563G70001</t>
  </si>
  <si>
    <t>R10092563G70002</t>
  </si>
  <si>
    <t>R10092563G70003</t>
  </si>
  <si>
    <t>Receipt_No</t>
  </si>
</sst>
</file>

<file path=xl/styles.xml><?xml version="1.0" encoding="utf-8"?>
<styleSheet xmlns="http://schemas.openxmlformats.org/spreadsheetml/2006/main">
  <numFmts count="2">
    <numFmt numFmtId="187" formatCode="[$-1070000]d/m/yy;@"/>
    <numFmt numFmtId="188" formatCode="[$-F400]h:mm:ss\ AM/PM"/>
  </numFmts>
  <fonts count="4">
    <font>
      <sz val="11"/>
      <color theme="1"/>
      <name val="Tahoma"/>
      <family val="2"/>
      <scheme val="minor"/>
    </font>
    <font>
      <sz val="11"/>
      <color theme="1"/>
      <name val="Tahoma"/>
      <family val="2"/>
      <scheme val="major"/>
    </font>
    <font>
      <sz val="11"/>
      <color rgb="FFFF0000"/>
      <name val="Tahoma"/>
      <family val="2"/>
      <scheme val="major"/>
    </font>
    <font>
      <sz val="11"/>
      <color rgb="FF000000"/>
      <name val="Tahom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/>
    <xf numFmtId="49" fontId="0" fillId="0" borderId="1" xfId="0" quotePrefix="1" applyNumberFormat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ont="1"/>
    <xf numFmtId="0" fontId="0" fillId="5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187" fontId="1" fillId="3" borderId="1" xfId="0" applyNumberFormat="1" applyFont="1" applyFill="1" applyBorder="1" applyAlignment="1">
      <alignment horizontal="right"/>
    </xf>
    <xf numFmtId="188" fontId="1" fillId="3" borderId="1" xfId="0" applyNumberFormat="1" applyFont="1" applyFill="1" applyBorder="1" applyAlignment="1">
      <alignment horizontal="right" indent="4"/>
    </xf>
    <xf numFmtId="0" fontId="1" fillId="0" borderId="0" xfId="0" applyFont="1"/>
    <xf numFmtId="0" fontId="1" fillId="4" borderId="1" xfId="0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right"/>
    </xf>
    <xf numFmtId="4" fontId="1" fillId="4" borderId="1" xfId="0" applyNumberFormat="1" applyFont="1" applyFill="1" applyBorder="1" applyAlignment="1"/>
    <xf numFmtId="0" fontId="1" fillId="5" borderId="1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right"/>
    </xf>
    <xf numFmtId="21" fontId="1" fillId="5" borderId="1" xfId="0" applyNumberFormat="1" applyFont="1" applyFill="1" applyBorder="1" applyAlignment="1">
      <alignment horizontal="right"/>
    </xf>
    <xf numFmtId="4" fontId="1" fillId="5" borderId="1" xfId="0" applyNumberFormat="1" applyFont="1" applyFill="1" applyBorder="1" applyAlignment="1"/>
    <xf numFmtId="0" fontId="1" fillId="14" borderId="1" xfId="0" applyFont="1" applyFill="1" applyBorder="1" applyAlignment="1">
      <alignment horizontal="center"/>
    </xf>
    <xf numFmtId="49" fontId="1" fillId="14" borderId="1" xfId="0" applyNumberFormat="1" applyFont="1" applyFill="1" applyBorder="1" applyAlignment="1">
      <alignment horizontal="right"/>
    </xf>
    <xf numFmtId="4" fontId="1" fillId="14" borderId="1" xfId="0" applyNumberFormat="1" applyFont="1" applyFill="1" applyBorder="1" applyAlignment="1">
      <alignment horizontal="right"/>
    </xf>
    <xf numFmtId="4" fontId="1" fillId="14" borderId="1" xfId="0" applyNumberFormat="1" applyFont="1" applyFill="1" applyBorder="1" applyAlignment="1"/>
    <xf numFmtId="0" fontId="1" fillId="8" borderId="1" xfId="0" applyFont="1" applyFill="1" applyBorder="1" applyAlignment="1">
      <alignment horizontal="center"/>
    </xf>
    <xf numFmtId="49" fontId="1" fillId="8" borderId="1" xfId="0" applyNumberFormat="1" applyFont="1" applyFill="1" applyBorder="1" applyAlignment="1">
      <alignment horizontal="right"/>
    </xf>
    <xf numFmtId="4" fontId="1" fillId="8" borderId="1" xfId="0" applyNumberFormat="1" applyFont="1" applyFill="1" applyBorder="1" applyAlignment="1"/>
    <xf numFmtId="0" fontId="1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right"/>
    </xf>
    <xf numFmtId="21" fontId="1" fillId="6" borderId="1" xfId="0" applyNumberFormat="1" applyFont="1" applyFill="1" applyBorder="1"/>
    <xf numFmtId="4" fontId="1" fillId="6" borderId="1" xfId="0" applyNumberFormat="1" applyFont="1" applyFill="1" applyBorder="1"/>
    <xf numFmtId="14" fontId="1" fillId="6" borderId="1" xfId="0" quotePrefix="1" applyNumberFormat="1" applyFont="1" applyFill="1" applyBorder="1" applyAlignment="1">
      <alignment horizontal="right"/>
    </xf>
    <xf numFmtId="0" fontId="1" fillId="6" borderId="1" xfId="0" quotePrefix="1" applyFont="1" applyFill="1" applyBorder="1" applyAlignment="1">
      <alignment horizontal="right"/>
    </xf>
    <xf numFmtId="0" fontId="1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14" fontId="1" fillId="10" borderId="1" xfId="0" quotePrefix="1" applyNumberFormat="1" applyFont="1" applyFill="1" applyBorder="1" applyAlignment="1">
      <alignment horizontal="right"/>
    </xf>
    <xf numFmtId="21" fontId="1" fillId="10" borderId="1" xfId="0" applyNumberFormat="1" applyFont="1" applyFill="1" applyBorder="1"/>
    <xf numFmtId="4" fontId="1" fillId="10" borderId="1" xfId="0" applyNumberFormat="1" applyFont="1" applyFill="1" applyBorder="1" applyAlignment="1">
      <alignment horizontal="right"/>
    </xf>
    <xf numFmtId="4" fontId="1" fillId="10" borderId="1" xfId="0" applyNumberFormat="1" applyFont="1" applyFill="1" applyBorder="1"/>
    <xf numFmtId="0" fontId="1" fillId="13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21" fontId="1" fillId="13" borderId="1" xfId="0" applyNumberFormat="1" applyFont="1" applyFill="1" applyBorder="1"/>
    <xf numFmtId="4" fontId="1" fillId="13" borderId="1" xfId="0" applyNumberFormat="1" applyFont="1" applyFill="1" applyBorder="1" applyAlignment="1">
      <alignment horizontal="right"/>
    </xf>
    <xf numFmtId="4" fontId="1" fillId="13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0" fillId="4" borderId="1" xfId="0" applyFont="1" applyFill="1" applyBorder="1" applyAlignment="1">
      <alignment horizontal="right"/>
    </xf>
    <xf numFmtId="0" fontId="0" fillId="5" borderId="1" xfId="0" applyFont="1" applyFill="1" applyBorder="1" applyAlignment="1">
      <alignment horizontal="right"/>
    </xf>
    <xf numFmtId="0" fontId="0" fillId="5" borderId="1" xfId="0" applyFont="1" applyFill="1" applyBorder="1"/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right"/>
    </xf>
    <xf numFmtId="0" fontId="0" fillId="7" borderId="1" xfId="0" applyFont="1" applyFill="1" applyBorder="1"/>
    <xf numFmtId="0" fontId="0" fillId="9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right"/>
    </xf>
    <xf numFmtId="0" fontId="0" fillId="9" borderId="1" xfId="0" applyFont="1" applyFill="1" applyBorder="1"/>
    <xf numFmtId="0" fontId="0" fillId="0" borderId="1" xfId="0" applyFont="1" applyBorder="1"/>
    <xf numFmtId="2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3" fillId="14" borderId="1" xfId="0" applyFont="1" applyFill="1" applyBorder="1" applyAlignment="1">
      <alignment horizontal="center" wrapText="1"/>
    </xf>
    <xf numFmtId="0" fontId="0" fillId="14" borderId="1" xfId="0" applyFont="1" applyFill="1" applyBorder="1"/>
    <xf numFmtId="0" fontId="0" fillId="14" borderId="1" xfId="0" applyFont="1" applyFill="1" applyBorder="1" applyAlignment="1">
      <alignment horizontal="right"/>
    </xf>
    <xf numFmtId="0" fontId="3" fillId="10" borderId="1" xfId="0" applyFont="1" applyFill="1" applyBorder="1" applyAlignment="1">
      <alignment horizontal="center" wrapText="1"/>
    </xf>
    <xf numFmtId="0" fontId="0" fillId="10" borderId="1" xfId="0" applyFont="1" applyFill="1" applyBorder="1"/>
    <xf numFmtId="0" fontId="0" fillId="10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horizontal="center" wrapText="1"/>
    </xf>
    <xf numFmtId="0" fontId="0" fillId="11" borderId="1" xfId="0" applyFont="1" applyFill="1" applyBorder="1"/>
    <xf numFmtId="0" fontId="0" fillId="11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wrapText="1"/>
    </xf>
    <xf numFmtId="0" fontId="0" fillId="6" borderId="1" xfId="0" applyFont="1" applyFill="1" applyBorder="1"/>
    <xf numFmtId="0" fontId="0" fillId="6" borderId="1" xfId="0" applyFont="1" applyFill="1" applyBorder="1" applyAlignment="1">
      <alignment horizontal="right"/>
    </xf>
    <xf numFmtId="0" fontId="3" fillId="13" borderId="1" xfId="0" applyFont="1" applyFill="1" applyBorder="1" applyAlignment="1">
      <alignment horizontal="center" wrapText="1"/>
    </xf>
    <xf numFmtId="0" fontId="0" fillId="13" borderId="1" xfId="0" applyFont="1" applyFill="1" applyBorder="1"/>
    <xf numFmtId="0" fontId="0" fillId="13" borderId="1" xfId="0" applyFont="1" applyFill="1" applyBorder="1" applyAlignment="1">
      <alignment horizontal="right"/>
    </xf>
    <xf numFmtId="0" fontId="0" fillId="8" borderId="1" xfId="0" applyFont="1" applyFill="1" applyBorder="1"/>
    <xf numFmtId="0" fontId="0" fillId="8" borderId="1" xfId="0" applyFont="1" applyFill="1" applyBorder="1" applyAlignment="1">
      <alignment horizontal="right"/>
    </xf>
    <xf numFmtId="0" fontId="1" fillId="11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1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12" borderId="1" xfId="0" applyFont="1" applyFill="1" applyBorder="1"/>
    <xf numFmtId="0" fontId="0" fillId="3" borderId="1" xfId="0" applyFont="1" applyFill="1" applyBorder="1"/>
    <xf numFmtId="0" fontId="0" fillId="15" borderId="1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right"/>
    </xf>
    <xf numFmtId="0" fontId="0" fillId="15" borderId="1" xfId="0" applyFont="1" applyFill="1" applyBorder="1"/>
    <xf numFmtId="0" fontId="0" fillId="2" borderId="0" xfId="0" applyFill="1"/>
    <xf numFmtId="0" fontId="1" fillId="16" borderId="1" xfId="0" applyFont="1" applyFill="1" applyBorder="1" applyAlignment="1">
      <alignment horizontal="center"/>
    </xf>
    <xf numFmtId="49" fontId="1" fillId="16" borderId="1" xfId="0" applyNumberFormat="1" applyFont="1" applyFill="1" applyBorder="1" applyAlignment="1">
      <alignment horizontal="right"/>
    </xf>
    <xf numFmtId="21" fontId="1" fillId="16" borderId="1" xfId="0" applyNumberFormat="1" applyFont="1" applyFill="1" applyBorder="1"/>
    <xf numFmtId="4" fontId="1" fillId="16" borderId="1" xfId="0" applyNumberFormat="1" applyFont="1" applyFill="1" applyBorder="1" applyAlignment="1">
      <alignment horizontal="right"/>
    </xf>
    <xf numFmtId="4" fontId="1" fillId="16" borderId="1" xfId="0" applyNumberFormat="1" applyFont="1" applyFill="1" applyBorder="1"/>
    <xf numFmtId="0" fontId="3" fillId="16" borderId="1" xfId="0" applyFont="1" applyFill="1" applyBorder="1" applyAlignment="1">
      <alignment horizontal="center" wrapText="1"/>
    </xf>
    <xf numFmtId="0" fontId="0" fillId="16" borderId="1" xfId="0" applyFont="1" applyFill="1" applyBorder="1"/>
    <xf numFmtId="0" fontId="0" fillId="16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S63/Home_work_02_Edit/16_61022247_&#3594;&#3597;&#3634;&#3609;&#3609;&#3607;&#3660;%20&#3611;&#3633;&#3609;&#3605;&#3633;&#3609;_HW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S63/Home_work_02_Edit/28_61320215_&#3608;&#3619;&#3603;&#3636;&#3609;&#3607;&#3619;&#3660;%20&#3652;&#3594;&#3618;&#3618;&#3632;_HW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_Customer"/>
      <sheetName val="T_Sales"/>
      <sheetName val="T_Seals_Detail"/>
      <sheetName val="T_Shop"/>
      <sheetName val="T_Product"/>
      <sheetName val="T_Product_Type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A1" t="str">
            <v>Product ID(PK)</v>
          </cell>
          <cell r="B1" t="str">
            <v>Product_nameThai</v>
          </cell>
          <cell r="C1" t="str">
            <v>Product_nameEng</v>
          </cell>
          <cell r="D1" t="str">
            <v>Unit_Type</v>
          </cell>
          <cell r="E1" t="str">
            <v>Unit_Price</v>
          </cell>
          <cell r="F1" t="str">
            <v>Balance_Qty</v>
          </cell>
          <cell r="G1" t="str">
            <v>Product_type_id(FK)</v>
          </cell>
          <cell r="H1" t="str">
            <v>Shop_No(FK)</v>
          </cell>
        </row>
        <row r="2">
          <cell r="A2" t="str">
            <v>G001</v>
          </cell>
          <cell r="B2" t="str">
            <v>เบียร์</v>
          </cell>
          <cell r="C2" t="str">
            <v>Beer</v>
          </cell>
          <cell r="D2" t="str">
            <v>อาหาร/เครื่องดื่ม</v>
          </cell>
          <cell r="E2">
            <v>60</v>
          </cell>
          <cell r="F2">
            <v>100</v>
          </cell>
          <cell r="G2" t="str">
            <v>MK012</v>
          </cell>
          <cell r="H2" t="str">
            <v>S011</v>
          </cell>
        </row>
        <row r="3">
          <cell r="A3" t="str">
            <v>G002</v>
          </cell>
          <cell r="B3" t="str">
            <v>ผ้าห่ม</v>
          </cell>
          <cell r="C3" t="str">
            <v>Blanket</v>
          </cell>
          <cell r="D3" t="str">
            <v>ทั่วไป</v>
          </cell>
          <cell r="E3">
            <v>200</v>
          </cell>
          <cell r="F3">
            <v>100</v>
          </cell>
          <cell r="G3" t="str">
            <v>MK013</v>
          </cell>
          <cell r="H3" t="str">
            <v>S012</v>
          </cell>
        </row>
        <row r="4">
          <cell r="A4" t="str">
            <v>G003</v>
          </cell>
          <cell r="B4" t="str">
            <v>ขนมปัง</v>
          </cell>
          <cell r="C4" t="str">
            <v>Bread</v>
          </cell>
          <cell r="D4" t="str">
            <v>อาหาร/เครื่องดื่ม</v>
          </cell>
          <cell r="E4">
            <v>20</v>
          </cell>
          <cell r="F4">
            <v>40</v>
          </cell>
          <cell r="G4" t="str">
            <v>MK014</v>
          </cell>
          <cell r="H4" t="str">
            <v>S011</v>
          </cell>
        </row>
        <row r="5">
          <cell r="A5" t="str">
            <v>G004</v>
          </cell>
          <cell r="B5" t="str">
            <v>ลูกอม</v>
          </cell>
          <cell r="C5" t="str">
            <v>Candy</v>
          </cell>
          <cell r="D5" t="str">
            <v>อาหาร/เครื่องดื่ม</v>
          </cell>
          <cell r="E5">
            <v>10</v>
          </cell>
          <cell r="F5">
            <v>100</v>
          </cell>
          <cell r="G5" t="str">
            <v>MK015</v>
          </cell>
          <cell r="H5" t="str">
            <v>S011</v>
          </cell>
        </row>
        <row r="6">
          <cell r="A6" t="str">
            <v>G005</v>
          </cell>
          <cell r="B6" t="str">
            <v>โค๊ก</v>
          </cell>
          <cell r="C6" t="str">
            <v>Coke</v>
          </cell>
          <cell r="D6" t="str">
            <v>อาหาร/เครื่องดื่ม</v>
          </cell>
          <cell r="E6">
            <v>12</v>
          </cell>
          <cell r="F6">
            <v>100</v>
          </cell>
          <cell r="G6" t="str">
            <v>MK016</v>
          </cell>
          <cell r="H6" t="str">
            <v>S011</v>
          </cell>
        </row>
        <row r="7">
          <cell r="A7" t="str">
            <v>G006</v>
          </cell>
          <cell r="B7" t="str">
            <v>คอมพิวเตอร์</v>
          </cell>
          <cell r="C7" t="str">
            <v>Computer</v>
          </cell>
          <cell r="D7" t="str">
            <v>ทั่วไป</v>
          </cell>
          <cell r="E7">
            <v>20000</v>
          </cell>
          <cell r="F7">
            <v>30</v>
          </cell>
          <cell r="G7" t="str">
            <v>MK017</v>
          </cell>
          <cell r="H7" t="str">
            <v>S012</v>
          </cell>
        </row>
        <row r="8">
          <cell r="A8" t="str">
            <v>G007</v>
          </cell>
          <cell r="B8" t="str">
            <v>คุกกี้</v>
          </cell>
          <cell r="C8" t="str">
            <v>Cookie</v>
          </cell>
          <cell r="D8" t="str">
            <v>อาหาร/เครื่องดื่ม</v>
          </cell>
          <cell r="E8">
            <v>40</v>
          </cell>
          <cell r="F8">
            <v>100</v>
          </cell>
          <cell r="G8" t="str">
            <v>MK018</v>
          </cell>
          <cell r="H8" t="str">
            <v>S011</v>
          </cell>
        </row>
        <row r="9">
          <cell r="A9" t="str">
            <v>G008</v>
          </cell>
          <cell r="B9" t="str">
            <v>ผ้าอ้อม</v>
          </cell>
          <cell r="C9" t="str">
            <v>Diaper</v>
          </cell>
          <cell r="D9" t="str">
            <v>ทั่วไป</v>
          </cell>
          <cell r="E9">
            <v>150</v>
          </cell>
          <cell r="F9">
            <v>100</v>
          </cell>
          <cell r="G9" t="str">
            <v>MK019</v>
          </cell>
          <cell r="H9" t="str">
            <v>S012</v>
          </cell>
        </row>
        <row r="10">
          <cell r="A10" t="str">
            <v>G009</v>
          </cell>
          <cell r="B10" t="str">
            <v>ไข่</v>
          </cell>
          <cell r="C10" t="str">
            <v>Egg</v>
          </cell>
          <cell r="D10" t="str">
            <v>อาหาร/เครื่องดื่ม</v>
          </cell>
          <cell r="E10">
            <v>20</v>
          </cell>
          <cell r="F10">
            <v>100</v>
          </cell>
          <cell r="G10" t="str">
            <v>MK020</v>
          </cell>
          <cell r="H10" t="str">
            <v>S011</v>
          </cell>
        </row>
        <row r="11">
          <cell r="A11" t="str">
            <v>G010</v>
          </cell>
          <cell r="B11" t="str">
            <v>ชาเขียว</v>
          </cell>
          <cell r="C11" t="str">
            <v>Green Tea</v>
          </cell>
          <cell r="D11" t="str">
            <v>อาหาร/เครื่องดื่ม</v>
          </cell>
          <cell r="E11">
            <v>20</v>
          </cell>
          <cell r="F11">
            <v>30</v>
          </cell>
          <cell r="G11" t="str">
            <v>MK021</v>
          </cell>
          <cell r="H11" t="str">
            <v>S011</v>
          </cell>
        </row>
        <row r="12">
          <cell r="A12" t="str">
            <v>G011</v>
          </cell>
          <cell r="B12" t="str">
            <v>เครื่องสำอาง</v>
          </cell>
          <cell r="C12" t="str">
            <v>Make up</v>
          </cell>
          <cell r="D12" t="str">
            <v>เวชภัณฑ์และยา</v>
          </cell>
          <cell r="E12">
            <v>200</v>
          </cell>
          <cell r="F12">
            <v>30</v>
          </cell>
          <cell r="G12" t="str">
            <v>MK022</v>
          </cell>
          <cell r="H12" t="str">
            <v>S033</v>
          </cell>
        </row>
        <row r="13">
          <cell r="A13" t="str">
            <v>G012</v>
          </cell>
          <cell r="B13" t="str">
            <v>เนื้อ</v>
          </cell>
          <cell r="C13" t="str">
            <v>Meat</v>
          </cell>
          <cell r="D13" t="str">
            <v>อาหาร/เครื่องดื่ม</v>
          </cell>
          <cell r="E13">
            <v>190</v>
          </cell>
          <cell r="F13">
            <v>50</v>
          </cell>
          <cell r="G13" t="str">
            <v>MK023</v>
          </cell>
          <cell r="H13" t="str">
            <v>S011</v>
          </cell>
        </row>
        <row r="14">
          <cell r="A14" t="str">
            <v>G013</v>
          </cell>
          <cell r="B14" t="str">
            <v>ยา</v>
          </cell>
          <cell r="C14" t="str">
            <v>Medicine</v>
          </cell>
          <cell r="D14" t="str">
            <v>เวชภัณฑ์และยา</v>
          </cell>
          <cell r="E14">
            <v>290</v>
          </cell>
          <cell r="F14">
            <v>100</v>
          </cell>
          <cell r="G14" t="str">
            <v>MK024</v>
          </cell>
          <cell r="H14" t="str">
            <v>S033</v>
          </cell>
        </row>
        <row r="15">
          <cell r="A15" t="str">
            <v>G014</v>
          </cell>
          <cell r="B15" t="str">
            <v>ไมโครเวฟ</v>
          </cell>
          <cell r="C15" t="str">
            <v>Microwave</v>
          </cell>
          <cell r="D15" t="str">
            <v>ทั่วไป</v>
          </cell>
          <cell r="E15">
            <v>3000</v>
          </cell>
          <cell r="F15">
            <v>100</v>
          </cell>
          <cell r="G15" t="str">
            <v>MK025</v>
          </cell>
          <cell r="H15" t="str">
            <v>S012</v>
          </cell>
        </row>
        <row r="16">
          <cell r="A16" t="str">
            <v>G015</v>
          </cell>
          <cell r="B16" t="str">
            <v>นม</v>
          </cell>
          <cell r="C16" t="str">
            <v>milk</v>
          </cell>
          <cell r="D16" t="str">
            <v>อาหาร/เครื่องดื่ม</v>
          </cell>
          <cell r="E16">
            <v>60</v>
          </cell>
          <cell r="F16">
            <v>100</v>
          </cell>
          <cell r="G16" t="str">
            <v>MK026</v>
          </cell>
          <cell r="H16" t="str">
            <v>S011</v>
          </cell>
        </row>
        <row r="17">
          <cell r="A17" t="str">
            <v>G016</v>
          </cell>
          <cell r="B17" t="str">
            <v>เครื่องปริ้น</v>
          </cell>
          <cell r="C17" t="str">
            <v>Printer</v>
          </cell>
          <cell r="D17" t="str">
            <v>ทั่วไป</v>
          </cell>
          <cell r="E17">
            <v>2000</v>
          </cell>
          <cell r="F17">
            <v>100</v>
          </cell>
          <cell r="G17" t="str">
            <v>MK027</v>
          </cell>
          <cell r="H17" t="str">
            <v>S012</v>
          </cell>
        </row>
        <row r="18">
          <cell r="A18" t="str">
            <v>G017</v>
          </cell>
          <cell r="B18" t="str">
            <v>แชมพู</v>
          </cell>
          <cell r="C18" t="str">
            <v>Shampoo</v>
          </cell>
          <cell r="D18" t="str">
            <v>ทั่วไป</v>
          </cell>
          <cell r="E18">
            <v>60</v>
          </cell>
          <cell r="F18">
            <v>40</v>
          </cell>
          <cell r="G18" t="str">
            <v>MK028</v>
          </cell>
          <cell r="H18" t="str">
            <v>S012</v>
          </cell>
        </row>
        <row r="19">
          <cell r="A19" t="str">
            <v>G018</v>
          </cell>
          <cell r="B19" t="str">
            <v>โทรศัพท์</v>
          </cell>
          <cell r="C19" t="str">
            <v>Telephone</v>
          </cell>
          <cell r="D19" t="str">
            <v>ทั่วไป</v>
          </cell>
          <cell r="E19">
            <v>30000</v>
          </cell>
          <cell r="F19">
            <v>100</v>
          </cell>
          <cell r="G19" t="str">
            <v>MK029</v>
          </cell>
          <cell r="H19" t="str">
            <v>S012</v>
          </cell>
        </row>
        <row r="20">
          <cell r="A20" t="str">
            <v>G019</v>
          </cell>
          <cell r="B20" t="str">
            <v>โทรทัศน์</v>
          </cell>
          <cell r="C20" t="str">
            <v>Television</v>
          </cell>
          <cell r="D20" t="str">
            <v>ทั่วไป</v>
          </cell>
          <cell r="E20">
            <v>20000</v>
          </cell>
          <cell r="F20">
            <v>40</v>
          </cell>
          <cell r="G20" t="str">
            <v>MK030</v>
          </cell>
          <cell r="H20" t="str">
            <v>S012</v>
          </cell>
        </row>
        <row r="21">
          <cell r="A21" t="str">
            <v>G020</v>
          </cell>
          <cell r="B21" t="str">
            <v>น้ำ</v>
          </cell>
          <cell r="C21" t="str">
            <v>Water</v>
          </cell>
          <cell r="D21" t="str">
            <v>อาหาร/เครื่องดื่ม</v>
          </cell>
          <cell r="E21">
            <v>12</v>
          </cell>
          <cell r="F21">
            <v>120</v>
          </cell>
          <cell r="G21" t="str">
            <v>MK031</v>
          </cell>
          <cell r="H21" t="str">
            <v>S011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_Customer"/>
      <sheetName val="T_Shop"/>
      <sheetName val="T_Product"/>
      <sheetName val="T_Product_Type"/>
      <sheetName val="Tran"/>
      <sheetName val="T_Sales"/>
    </sheetNames>
    <sheetDataSet>
      <sheetData sheetId="0" refreshError="1"/>
      <sheetData sheetId="1" refreshError="1"/>
      <sheetData sheetId="2">
        <row r="2">
          <cell r="A2" t="str">
            <v>G001</v>
          </cell>
          <cell r="B2" t="str">
            <v>เบียร์</v>
          </cell>
          <cell r="C2" t="str">
            <v>Beer</v>
          </cell>
          <cell r="D2" t="str">
            <v>ขวด</v>
          </cell>
          <cell r="E2">
            <v>60</v>
          </cell>
          <cell r="F2">
            <v>100</v>
          </cell>
        </row>
        <row r="3">
          <cell r="A3" t="str">
            <v>G002</v>
          </cell>
          <cell r="B3" t="str">
            <v>ผ้าห่ม</v>
          </cell>
          <cell r="C3" t="str">
            <v>Blanket</v>
          </cell>
          <cell r="D3" t="str">
            <v>ผืน</v>
          </cell>
          <cell r="E3">
            <v>200</v>
          </cell>
          <cell r="F3">
            <v>100</v>
          </cell>
        </row>
        <row r="4">
          <cell r="A4" t="str">
            <v>G003</v>
          </cell>
          <cell r="B4" t="str">
            <v>ขนมปัง</v>
          </cell>
          <cell r="C4" t="str">
            <v>Bread</v>
          </cell>
          <cell r="D4" t="str">
            <v>ชิ้น</v>
          </cell>
          <cell r="E4">
            <v>20</v>
          </cell>
          <cell r="F4">
            <v>40</v>
          </cell>
        </row>
        <row r="5">
          <cell r="A5" t="str">
            <v>G004</v>
          </cell>
          <cell r="B5" t="str">
            <v>ลูกอม</v>
          </cell>
          <cell r="C5" t="str">
            <v>Candy</v>
          </cell>
          <cell r="D5" t="str">
            <v>เม็ด</v>
          </cell>
          <cell r="E5">
            <v>10</v>
          </cell>
          <cell r="F5">
            <v>100</v>
          </cell>
        </row>
        <row r="6">
          <cell r="A6" t="str">
            <v>G005</v>
          </cell>
          <cell r="B6" t="str">
            <v>โค๊ก</v>
          </cell>
          <cell r="C6" t="str">
            <v>Coke</v>
          </cell>
          <cell r="D6" t="str">
            <v>ชิ้น</v>
          </cell>
          <cell r="E6">
            <v>12</v>
          </cell>
          <cell r="F6">
            <v>100</v>
          </cell>
        </row>
        <row r="7">
          <cell r="A7" t="str">
            <v>G006</v>
          </cell>
          <cell r="B7" t="str">
            <v>คอมพิวเตอร์</v>
          </cell>
          <cell r="C7" t="str">
            <v>Computer</v>
          </cell>
          <cell r="D7" t="str">
            <v>เครื่อง</v>
          </cell>
          <cell r="E7">
            <v>20000</v>
          </cell>
          <cell r="F7">
            <v>30</v>
          </cell>
        </row>
        <row r="8">
          <cell r="A8" t="str">
            <v>G007</v>
          </cell>
          <cell r="B8" t="str">
            <v>คุกกี้</v>
          </cell>
          <cell r="C8" t="str">
            <v>Cookie</v>
          </cell>
          <cell r="D8" t="str">
            <v>ชิ้น</v>
          </cell>
          <cell r="E8">
            <v>40</v>
          </cell>
          <cell r="F8">
            <v>100</v>
          </cell>
        </row>
        <row r="9">
          <cell r="A9" t="str">
            <v>G008</v>
          </cell>
          <cell r="B9" t="str">
            <v>ผ้าอ้อม</v>
          </cell>
          <cell r="C9" t="str">
            <v>Diaper</v>
          </cell>
          <cell r="D9" t="str">
            <v>ผืน</v>
          </cell>
          <cell r="E9">
            <v>150</v>
          </cell>
          <cell r="F9">
            <v>100</v>
          </cell>
        </row>
        <row r="10">
          <cell r="A10" t="str">
            <v>G009</v>
          </cell>
          <cell r="B10" t="str">
            <v>ไข่</v>
          </cell>
          <cell r="C10" t="str">
            <v>Egg</v>
          </cell>
          <cell r="D10" t="str">
            <v>แผง</v>
          </cell>
          <cell r="E10">
            <v>20</v>
          </cell>
          <cell r="F10">
            <v>100</v>
          </cell>
        </row>
        <row r="11">
          <cell r="A11" t="str">
            <v>G010</v>
          </cell>
          <cell r="B11" t="str">
            <v>ชาเขียว</v>
          </cell>
          <cell r="C11" t="str">
            <v>Green Tea</v>
          </cell>
          <cell r="D11" t="str">
            <v>แก้ว</v>
          </cell>
          <cell r="E11">
            <v>20</v>
          </cell>
          <cell r="F11">
            <v>30</v>
          </cell>
        </row>
        <row r="12">
          <cell r="A12" t="str">
            <v>G011</v>
          </cell>
          <cell r="B12" t="str">
            <v>เครื่องสำอาง</v>
          </cell>
          <cell r="C12" t="str">
            <v>Cosmetics</v>
          </cell>
          <cell r="D12" t="str">
            <v>ชิ้น</v>
          </cell>
          <cell r="E12">
            <v>200</v>
          </cell>
          <cell r="F12">
            <v>30</v>
          </cell>
        </row>
        <row r="13">
          <cell r="A13" t="str">
            <v>G012</v>
          </cell>
          <cell r="B13" t="str">
            <v>เนื้อ</v>
          </cell>
          <cell r="C13" t="str">
            <v>Meat</v>
          </cell>
          <cell r="D13" t="str">
            <v>ชิ้น</v>
          </cell>
          <cell r="E13">
            <v>190</v>
          </cell>
          <cell r="F13">
            <v>50</v>
          </cell>
        </row>
        <row r="14">
          <cell r="A14" t="str">
            <v>G013</v>
          </cell>
          <cell r="B14" t="str">
            <v>ยา</v>
          </cell>
          <cell r="C14" t="str">
            <v>Medicine</v>
          </cell>
          <cell r="D14" t="str">
            <v>แผง</v>
          </cell>
          <cell r="E14">
            <v>290</v>
          </cell>
          <cell r="F14">
            <v>100</v>
          </cell>
        </row>
        <row r="15">
          <cell r="A15" t="str">
            <v>G014</v>
          </cell>
          <cell r="B15" t="str">
            <v>ไมโครเวฟ</v>
          </cell>
          <cell r="C15" t="str">
            <v>Microwave</v>
          </cell>
          <cell r="D15" t="str">
            <v>เครื่อง</v>
          </cell>
          <cell r="E15">
            <v>3000</v>
          </cell>
          <cell r="F15">
            <v>100</v>
          </cell>
        </row>
        <row r="16">
          <cell r="A16" t="str">
            <v>G015</v>
          </cell>
          <cell r="B16" t="str">
            <v>นม</v>
          </cell>
          <cell r="C16" t="str">
            <v>milk</v>
          </cell>
          <cell r="D16" t="str">
            <v>กล่อง</v>
          </cell>
          <cell r="E16">
            <v>60</v>
          </cell>
          <cell r="F16">
            <v>100</v>
          </cell>
        </row>
        <row r="17">
          <cell r="A17" t="str">
            <v>G016</v>
          </cell>
          <cell r="B17" t="str">
            <v>เครื่องปริ้น</v>
          </cell>
          <cell r="C17" t="str">
            <v>Printer</v>
          </cell>
          <cell r="D17" t="str">
            <v>เครื่อง</v>
          </cell>
          <cell r="E17">
            <v>2000</v>
          </cell>
          <cell r="F17">
            <v>100</v>
          </cell>
        </row>
        <row r="18">
          <cell r="A18" t="str">
            <v>G017</v>
          </cell>
          <cell r="B18" t="str">
            <v>แชมพู</v>
          </cell>
          <cell r="C18" t="str">
            <v>Shampoo</v>
          </cell>
          <cell r="D18" t="str">
            <v>ขวด</v>
          </cell>
          <cell r="E18">
            <v>60</v>
          </cell>
          <cell r="F18">
            <v>40</v>
          </cell>
        </row>
        <row r="19">
          <cell r="A19" t="str">
            <v>G018</v>
          </cell>
          <cell r="B19" t="str">
            <v>โทรศัพท์</v>
          </cell>
          <cell r="C19" t="str">
            <v>Telephone</v>
          </cell>
          <cell r="D19" t="str">
            <v>ขวด</v>
          </cell>
          <cell r="E19">
            <v>30000</v>
          </cell>
          <cell r="F19">
            <v>100</v>
          </cell>
        </row>
        <row r="20">
          <cell r="A20" t="str">
            <v>G019</v>
          </cell>
          <cell r="B20" t="str">
            <v>โทรทัศน์</v>
          </cell>
          <cell r="C20" t="str">
            <v>Television</v>
          </cell>
          <cell r="D20" t="str">
            <v>เครื่อง</v>
          </cell>
          <cell r="E20">
            <v>20000</v>
          </cell>
          <cell r="F20">
            <v>40</v>
          </cell>
        </row>
        <row r="21">
          <cell r="A21" t="str">
            <v>G020</v>
          </cell>
          <cell r="B21" t="str">
            <v>น้ำ</v>
          </cell>
          <cell r="C21" t="str">
            <v>Water</v>
          </cell>
          <cell r="D21" t="str">
            <v>ขวด</v>
          </cell>
          <cell r="E21">
            <v>12</v>
          </cell>
          <cell r="F21">
            <v>120</v>
          </cell>
        </row>
      </sheetData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B14" sqref="B14"/>
    </sheetView>
  </sheetViews>
  <sheetFormatPr defaultRowHeight="14.25"/>
  <cols>
    <col min="1" max="1" width="13.25" customWidth="1"/>
    <col min="2" max="2" width="47.625" customWidth="1"/>
    <col min="3" max="3" width="25.375" customWidth="1"/>
  </cols>
  <sheetData>
    <row r="1" spans="1: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12</v>
      </c>
    </row>
    <row r="3" spans="1:7">
      <c r="A3" t="s">
        <v>13</v>
      </c>
      <c r="B3" t="s">
        <v>14</v>
      </c>
      <c r="C3" t="s">
        <v>15</v>
      </c>
      <c r="D3" t="s">
        <v>16</v>
      </c>
      <c r="E3" t="s">
        <v>11</v>
      </c>
      <c r="F3" t="s">
        <v>12</v>
      </c>
      <c r="G3" t="s">
        <v>12</v>
      </c>
    </row>
    <row r="4" spans="1:7">
      <c r="A4" t="s">
        <v>17</v>
      </c>
      <c r="B4" t="s">
        <v>18</v>
      </c>
      <c r="C4" t="s">
        <v>19</v>
      </c>
      <c r="D4" t="s">
        <v>20</v>
      </c>
      <c r="E4" t="s">
        <v>11</v>
      </c>
      <c r="F4" t="s">
        <v>12</v>
      </c>
      <c r="G4" t="s">
        <v>12</v>
      </c>
    </row>
    <row r="5" spans="1:7">
      <c r="A5" t="s">
        <v>21</v>
      </c>
      <c r="B5" t="s">
        <v>22</v>
      </c>
      <c r="C5" t="s">
        <v>23</v>
      </c>
      <c r="D5" t="s">
        <v>24</v>
      </c>
      <c r="E5" t="s">
        <v>25</v>
      </c>
      <c r="F5" t="s">
        <v>12</v>
      </c>
      <c r="G5" t="s">
        <v>12</v>
      </c>
    </row>
    <row r="6" spans="1:7">
      <c r="A6" t="s">
        <v>26</v>
      </c>
      <c r="B6" t="s">
        <v>27</v>
      </c>
      <c r="C6" t="s">
        <v>28</v>
      </c>
      <c r="D6" t="s">
        <v>29</v>
      </c>
      <c r="E6" t="s">
        <v>30</v>
      </c>
      <c r="F6" t="s">
        <v>12</v>
      </c>
      <c r="G6" t="s">
        <v>12</v>
      </c>
    </row>
    <row r="7" spans="1:7">
      <c r="A7" t="s">
        <v>31</v>
      </c>
      <c r="B7" t="s">
        <v>32</v>
      </c>
      <c r="C7" t="s">
        <v>33</v>
      </c>
      <c r="D7" t="s">
        <v>34</v>
      </c>
      <c r="E7" t="s">
        <v>35</v>
      </c>
      <c r="F7" t="s">
        <v>12</v>
      </c>
      <c r="G7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"/>
  <sheetViews>
    <sheetView topLeftCell="A25" workbookViewId="0">
      <selection activeCell="C9" sqref="C9"/>
    </sheetView>
  </sheetViews>
  <sheetFormatPr defaultColWidth="14.625" defaultRowHeight="14.25"/>
  <cols>
    <col min="1" max="1" width="9.375" customWidth="1"/>
  </cols>
  <sheetData>
    <row r="1" spans="1:8" ht="14.25" customHeight="1">
      <c r="A1" s="1" t="s">
        <v>36</v>
      </c>
      <c r="B1" s="1" t="s">
        <v>37</v>
      </c>
      <c r="C1" s="1" t="s">
        <v>38</v>
      </c>
      <c r="D1" s="1" t="s">
        <v>39</v>
      </c>
      <c r="E1" s="1" t="s">
        <v>2</v>
      </c>
      <c r="F1" s="1" t="s">
        <v>3</v>
      </c>
      <c r="G1" s="1" t="s">
        <v>4</v>
      </c>
      <c r="H1" s="1" t="s">
        <v>40</v>
      </c>
    </row>
    <row r="2" spans="1:8">
      <c r="A2" s="2" t="s">
        <v>41</v>
      </c>
      <c r="B2" s="2" t="s">
        <v>42</v>
      </c>
      <c r="C2" s="2" t="s">
        <v>43</v>
      </c>
      <c r="D2" s="2" t="s">
        <v>44</v>
      </c>
      <c r="E2" s="2" t="s">
        <v>45</v>
      </c>
      <c r="F2" s="2" t="s">
        <v>10</v>
      </c>
      <c r="G2" s="2" t="s">
        <v>46</v>
      </c>
      <c r="H2" s="3" t="s">
        <v>62</v>
      </c>
    </row>
    <row r="3" spans="1:8">
      <c r="A3" s="2" t="s">
        <v>47</v>
      </c>
      <c r="B3" s="2" t="s">
        <v>48</v>
      </c>
      <c r="C3" s="2" t="s">
        <v>49</v>
      </c>
      <c r="D3" s="2" t="s">
        <v>50</v>
      </c>
      <c r="E3" s="2" t="s">
        <v>51</v>
      </c>
      <c r="F3" s="2" t="s">
        <v>20</v>
      </c>
      <c r="G3" s="2" t="s">
        <v>46</v>
      </c>
      <c r="H3" s="3" t="s">
        <v>63</v>
      </c>
    </row>
    <row r="4" spans="1:8">
      <c r="A4" s="2" t="s">
        <v>52</v>
      </c>
      <c r="B4" s="2" t="s">
        <v>48</v>
      </c>
      <c r="C4" s="2" t="s">
        <v>53</v>
      </c>
      <c r="D4" s="2" t="s">
        <v>54</v>
      </c>
      <c r="E4" s="2" t="s">
        <v>55</v>
      </c>
      <c r="F4" s="2" t="s">
        <v>55</v>
      </c>
      <c r="G4" s="2" t="s">
        <v>56</v>
      </c>
      <c r="H4" s="3" t="s">
        <v>64</v>
      </c>
    </row>
    <row r="5" spans="1:8">
      <c r="A5" s="2" t="s">
        <v>57</v>
      </c>
      <c r="B5" s="2" t="s">
        <v>42</v>
      </c>
      <c r="C5" s="2" t="s">
        <v>58</v>
      </c>
      <c r="D5" s="2" t="s">
        <v>59</v>
      </c>
      <c r="E5" s="2" t="s">
        <v>60</v>
      </c>
      <c r="F5" s="2" t="s">
        <v>60</v>
      </c>
      <c r="G5" s="2" t="s">
        <v>61</v>
      </c>
      <c r="H5" s="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D35" sqref="D35"/>
    </sheetView>
  </sheetViews>
  <sheetFormatPr defaultColWidth="18.625" defaultRowHeight="19.5" customHeight="1"/>
  <sheetData>
    <row r="1" spans="1:8" ht="19.5" customHeight="1">
      <c r="A1" s="1" t="s">
        <v>66</v>
      </c>
      <c r="B1" s="1" t="s">
        <v>67</v>
      </c>
      <c r="C1" s="1" t="s">
        <v>68</v>
      </c>
      <c r="D1" s="1" t="s">
        <v>69</v>
      </c>
      <c r="E1" s="1" t="s">
        <v>70</v>
      </c>
      <c r="F1" s="1" t="s">
        <v>71</v>
      </c>
      <c r="G1" s="1" t="s">
        <v>72</v>
      </c>
      <c r="H1" s="1" t="s">
        <v>0</v>
      </c>
    </row>
    <row r="2" spans="1:8" ht="19.5" customHeight="1">
      <c r="A2" s="2" t="s">
        <v>73</v>
      </c>
      <c r="B2" s="2" t="s">
        <v>74</v>
      </c>
      <c r="C2" s="2" t="s">
        <v>75</v>
      </c>
      <c r="D2" s="2" t="s">
        <v>76</v>
      </c>
      <c r="E2" s="2">
        <v>60</v>
      </c>
      <c r="F2" s="2">
        <v>100</v>
      </c>
      <c r="G2" s="2" t="s">
        <v>77</v>
      </c>
      <c r="H2" s="2" t="s">
        <v>78</v>
      </c>
    </row>
    <row r="3" spans="1:8" ht="19.5" customHeight="1">
      <c r="A3" s="2" t="s">
        <v>79</v>
      </c>
      <c r="B3" s="2" t="s">
        <v>80</v>
      </c>
      <c r="C3" s="2" t="s">
        <v>81</v>
      </c>
      <c r="D3" s="2" t="s">
        <v>82</v>
      </c>
      <c r="E3" s="2">
        <v>200</v>
      </c>
      <c r="F3" s="2">
        <v>100</v>
      </c>
      <c r="G3" s="2" t="s">
        <v>83</v>
      </c>
      <c r="H3" s="2" t="s">
        <v>78</v>
      </c>
    </row>
    <row r="4" spans="1:8" ht="19.5" customHeight="1">
      <c r="A4" s="2" t="s">
        <v>84</v>
      </c>
      <c r="B4" s="2" t="s">
        <v>85</v>
      </c>
      <c r="C4" s="2" t="s">
        <v>86</v>
      </c>
      <c r="D4" s="2" t="s">
        <v>87</v>
      </c>
      <c r="E4" s="2">
        <v>20</v>
      </c>
      <c r="F4" s="2">
        <v>40</v>
      </c>
      <c r="G4" s="2" t="s">
        <v>88</v>
      </c>
      <c r="H4" s="2" t="s">
        <v>78</v>
      </c>
    </row>
    <row r="5" spans="1:8" ht="19.5" customHeight="1">
      <c r="A5" s="2" t="s">
        <v>89</v>
      </c>
      <c r="B5" s="2" t="s">
        <v>90</v>
      </c>
      <c r="C5" s="2" t="s">
        <v>91</v>
      </c>
      <c r="D5" s="2" t="s">
        <v>92</v>
      </c>
      <c r="E5" s="2">
        <v>10</v>
      </c>
      <c r="F5" s="2">
        <v>100</v>
      </c>
      <c r="G5" s="2" t="s">
        <v>88</v>
      </c>
      <c r="H5" s="2" t="s">
        <v>78</v>
      </c>
    </row>
    <row r="6" spans="1:8" ht="19.5" customHeight="1">
      <c r="A6" s="2" t="s">
        <v>93</v>
      </c>
      <c r="B6" s="2" t="s">
        <v>94</v>
      </c>
      <c r="C6" s="2" t="s">
        <v>95</v>
      </c>
      <c r="D6" s="2" t="s">
        <v>76</v>
      </c>
      <c r="E6" s="2">
        <v>12</v>
      </c>
      <c r="F6" s="2">
        <v>100</v>
      </c>
      <c r="G6" s="2" t="s">
        <v>77</v>
      </c>
      <c r="H6" s="2" t="s">
        <v>78</v>
      </c>
    </row>
    <row r="7" spans="1:8" ht="19.5" customHeight="1">
      <c r="A7" s="2" t="s">
        <v>96</v>
      </c>
      <c r="B7" s="2" t="s">
        <v>97</v>
      </c>
      <c r="C7" s="2" t="s">
        <v>98</v>
      </c>
      <c r="D7" s="2" t="s">
        <v>99</v>
      </c>
      <c r="E7" s="2">
        <v>20000</v>
      </c>
      <c r="F7" s="2">
        <v>30</v>
      </c>
      <c r="G7" s="2" t="s">
        <v>100</v>
      </c>
      <c r="H7" s="2" t="s">
        <v>78</v>
      </c>
    </row>
    <row r="8" spans="1:8" ht="19.5" customHeight="1">
      <c r="A8" s="2" t="s">
        <v>101</v>
      </c>
      <c r="B8" s="2" t="s">
        <v>102</v>
      </c>
      <c r="C8" s="2" t="s">
        <v>103</v>
      </c>
      <c r="D8" s="2" t="s">
        <v>104</v>
      </c>
      <c r="E8" s="2">
        <v>40</v>
      </c>
      <c r="F8" s="2">
        <v>100</v>
      </c>
      <c r="G8" s="2" t="s">
        <v>88</v>
      </c>
      <c r="H8" s="2" t="s">
        <v>78</v>
      </c>
    </row>
    <row r="9" spans="1:8" ht="19.5" customHeight="1">
      <c r="A9" s="2" t="s">
        <v>105</v>
      </c>
      <c r="B9" s="2" t="s">
        <v>106</v>
      </c>
      <c r="C9" s="2" t="s">
        <v>107</v>
      </c>
      <c r="D9" s="2" t="s">
        <v>82</v>
      </c>
      <c r="E9" s="2">
        <v>150</v>
      </c>
      <c r="F9" s="2">
        <v>100</v>
      </c>
      <c r="G9" s="2" t="s">
        <v>83</v>
      </c>
      <c r="H9" s="2" t="s">
        <v>78</v>
      </c>
    </row>
    <row r="10" spans="1:8" ht="19.5" customHeight="1">
      <c r="A10" s="2" t="s">
        <v>108</v>
      </c>
      <c r="B10" s="2" t="s">
        <v>109</v>
      </c>
      <c r="C10" s="2" t="s">
        <v>110</v>
      </c>
      <c r="D10" s="2" t="s">
        <v>104</v>
      </c>
      <c r="E10" s="2">
        <v>20</v>
      </c>
      <c r="F10" s="2">
        <v>100</v>
      </c>
      <c r="G10" s="2" t="s">
        <v>88</v>
      </c>
      <c r="H10" s="2" t="s">
        <v>78</v>
      </c>
    </row>
    <row r="11" spans="1:8" ht="19.5" customHeight="1">
      <c r="A11" s="2" t="s">
        <v>111</v>
      </c>
      <c r="B11" s="2" t="s">
        <v>112</v>
      </c>
      <c r="C11" s="2" t="s">
        <v>113</v>
      </c>
      <c r="D11" s="2" t="s">
        <v>104</v>
      </c>
      <c r="E11" s="2">
        <v>20</v>
      </c>
      <c r="F11" s="2">
        <v>30</v>
      </c>
      <c r="G11" s="2" t="s">
        <v>77</v>
      </c>
      <c r="H11" s="2" t="s">
        <v>78</v>
      </c>
    </row>
    <row r="12" spans="1:8" ht="19.5" customHeight="1">
      <c r="A12" s="2" t="s">
        <v>114</v>
      </c>
      <c r="B12" s="2" t="s">
        <v>115</v>
      </c>
      <c r="C12" s="2" t="s">
        <v>116</v>
      </c>
      <c r="D12" s="2" t="s">
        <v>104</v>
      </c>
      <c r="E12" s="2">
        <v>200</v>
      </c>
      <c r="F12" s="2">
        <v>30</v>
      </c>
      <c r="G12" s="2" t="s">
        <v>117</v>
      </c>
      <c r="H12" s="2" t="s">
        <v>78</v>
      </c>
    </row>
    <row r="13" spans="1:8" ht="19.5" customHeight="1">
      <c r="A13" s="2" t="s">
        <v>118</v>
      </c>
      <c r="B13" s="2" t="s">
        <v>119</v>
      </c>
      <c r="C13" s="2" t="s">
        <v>120</v>
      </c>
      <c r="D13" s="2" t="s">
        <v>147</v>
      </c>
      <c r="E13" s="2">
        <v>190</v>
      </c>
      <c r="F13" s="2">
        <v>50</v>
      </c>
      <c r="G13" s="2" t="s">
        <v>88</v>
      </c>
      <c r="H13" s="2" t="s">
        <v>78</v>
      </c>
    </row>
    <row r="14" spans="1:8" ht="19.5" customHeight="1">
      <c r="A14" s="2" t="s">
        <v>121</v>
      </c>
      <c r="B14" s="2" t="s">
        <v>122</v>
      </c>
      <c r="C14" s="2" t="s">
        <v>123</v>
      </c>
      <c r="D14" s="2" t="s">
        <v>124</v>
      </c>
      <c r="E14" s="2">
        <v>290</v>
      </c>
      <c r="F14" s="2">
        <v>100</v>
      </c>
      <c r="G14" s="2" t="s">
        <v>125</v>
      </c>
      <c r="H14" s="2" t="s">
        <v>78</v>
      </c>
    </row>
    <row r="15" spans="1:8" ht="19.5" customHeight="1">
      <c r="A15" s="2" t="s">
        <v>126</v>
      </c>
      <c r="B15" s="2" t="s">
        <v>127</v>
      </c>
      <c r="C15" s="2" t="s">
        <v>128</v>
      </c>
      <c r="D15" s="2" t="s">
        <v>99</v>
      </c>
      <c r="E15" s="2">
        <v>3000</v>
      </c>
      <c r="F15" s="2">
        <v>100</v>
      </c>
      <c r="G15" s="2" t="s">
        <v>100</v>
      </c>
      <c r="H15" s="2" t="s">
        <v>78</v>
      </c>
    </row>
    <row r="16" spans="1:8" ht="19.5" customHeight="1">
      <c r="A16" s="2" t="s">
        <v>129</v>
      </c>
      <c r="B16" s="2" t="s">
        <v>148</v>
      </c>
      <c r="C16" s="2" t="s">
        <v>130</v>
      </c>
      <c r="D16" s="2" t="s">
        <v>104</v>
      </c>
      <c r="E16" s="2">
        <v>60</v>
      </c>
      <c r="F16" s="2">
        <v>100</v>
      </c>
      <c r="G16" s="2" t="s">
        <v>88</v>
      </c>
      <c r="H16" s="2" t="s">
        <v>78</v>
      </c>
    </row>
    <row r="17" spans="1:8" ht="19.5" customHeight="1">
      <c r="A17" s="2" t="s">
        <v>131</v>
      </c>
      <c r="B17" s="2" t="s">
        <v>132</v>
      </c>
      <c r="C17" s="2" t="s">
        <v>133</v>
      </c>
      <c r="D17" s="2" t="s">
        <v>99</v>
      </c>
      <c r="E17" s="2">
        <v>2000</v>
      </c>
      <c r="F17" s="2">
        <v>100</v>
      </c>
      <c r="G17" s="2" t="s">
        <v>100</v>
      </c>
      <c r="H17" s="2" t="s">
        <v>78</v>
      </c>
    </row>
    <row r="18" spans="1:8" ht="19.5" customHeight="1">
      <c r="A18" s="2" t="s">
        <v>134</v>
      </c>
      <c r="B18" s="2" t="s">
        <v>135</v>
      </c>
      <c r="C18" s="2" t="s">
        <v>136</v>
      </c>
      <c r="D18" s="2" t="s">
        <v>137</v>
      </c>
      <c r="E18" s="2">
        <v>60</v>
      </c>
      <c r="F18" s="2">
        <v>40</v>
      </c>
      <c r="G18" s="2" t="s">
        <v>83</v>
      </c>
      <c r="H18" s="2" t="s">
        <v>78</v>
      </c>
    </row>
    <row r="19" spans="1:8" ht="19.5" customHeight="1">
      <c r="A19" s="2" t="s">
        <v>138</v>
      </c>
      <c r="B19" s="2" t="s">
        <v>139</v>
      </c>
      <c r="C19" s="2" t="s">
        <v>140</v>
      </c>
      <c r="D19" s="2" t="s">
        <v>99</v>
      </c>
      <c r="E19" s="2">
        <v>30000</v>
      </c>
      <c r="F19" s="2">
        <v>100</v>
      </c>
      <c r="G19" s="2" t="s">
        <v>100</v>
      </c>
      <c r="H19" s="2" t="s">
        <v>78</v>
      </c>
    </row>
    <row r="20" spans="1:8" ht="19.5" customHeight="1">
      <c r="A20" s="2" t="s">
        <v>141</v>
      </c>
      <c r="B20" s="2" t="s">
        <v>142</v>
      </c>
      <c r="C20" s="2" t="s">
        <v>143</v>
      </c>
      <c r="D20" s="2" t="s">
        <v>99</v>
      </c>
      <c r="E20" s="2">
        <v>20000</v>
      </c>
      <c r="F20" s="2">
        <v>40</v>
      </c>
      <c r="G20" s="2" t="s">
        <v>100</v>
      </c>
      <c r="H20" s="2" t="s">
        <v>78</v>
      </c>
    </row>
    <row r="21" spans="1:8" ht="19.5" customHeight="1">
      <c r="A21" s="2" t="s">
        <v>144</v>
      </c>
      <c r="B21" s="2" t="s">
        <v>145</v>
      </c>
      <c r="C21" s="2" t="s">
        <v>146</v>
      </c>
      <c r="D21" s="2" t="s">
        <v>137</v>
      </c>
      <c r="E21" s="2">
        <v>12</v>
      </c>
      <c r="F21" s="2">
        <v>120</v>
      </c>
      <c r="G21" s="2" t="s">
        <v>77</v>
      </c>
      <c r="H21" s="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9" sqref="B9"/>
    </sheetView>
  </sheetViews>
  <sheetFormatPr defaultRowHeight="14.25"/>
  <cols>
    <col min="1" max="1" width="24.25" customWidth="1"/>
    <col min="2" max="2" width="41.25" customWidth="1"/>
  </cols>
  <sheetData>
    <row r="1" spans="1:2">
      <c r="A1" s="4" t="s">
        <v>149</v>
      </c>
      <c r="B1" s="4" t="s">
        <v>150</v>
      </c>
    </row>
    <row r="2" spans="1:2">
      <c r="A2" s="2" t="s">
        <v>77</v>
      </c>
      <c r="B2" s="2" t="s">
        <v>151</v>
      </c>
    </row>
    <row r="3" spans="1:2">
      <c r="A3" s="2" t="s">
        <v>117</v>
      </c>
      <c r="B3" s="2" t="s">
        <v>116</v>
      </c>
    </row>
    <row r="4" spans="1:2">
      <c r="A4" s="2" t="s">
        <v>152</v>
      </c>
      <c r="B4" s="2" t="s">
        <v>153</v>
      </c>
    </row>
    <row r="5" spans="1:2">
      <c r="A5" s="2" t="s">
        <v>125</v>
      </c>
      <c r="B5" s="2" t="s">
        <v>154</v>
      </c>
    </row>
    <row r="6" spans="1:2">
      <c r="A6" s="2" t="s">
        <v>155</v>
      </c>
      <c r="B6" s="2" t="s">
        <v>156</v>
      </c>
    </row>
    <row r="7" spans="1:2">
      <c r="A7" s="2" t="s">
        <v>88</v>
      </c>
      <c r="B7" s="2" t="s">
        <v>157</v>
      </c>
    </row>
    <row r="8" spans="1:2">
      <c r="A8" s="2" t="s">
        <v>158</v>
      </c>
      <c r="B8" s="2" t="s">
        <v>159</v>
      </c>
    </row>
    <row r="9" spans="1:2">
      <c r="A9" s="2" t="s">
        <v>100</v>
      </c>
      <c r="B9" s="2" t="s">
        <v>160</v>
      </c>
    </row>
    <row r="10" spans="1:2">
      <c r="A10" s="2" t="s">
        <v>83</v>
      </c>
      <c r="B10" s="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9"/>
  <sheetViews>
    <sheetView topLeftCell="A14" workbookViewId="0">
      <selection activeCell="H30" sqref="H30"/>
    </sheetView>
  </sheetViews>
  <sheetFormatPr defaultRowHeight="19.5" customHeight="1"/>
  <cols>
    <col min="1" max="1" width="19.75" style="16" customWidth="1"/>
    <col min="2" max="2" width="9" style="16"/>
    <col min="3" max="3" width="9.75" style="50" customWidth="1"/>
    <col min="4" max="4" width="15.625" style="51" customWidth="1"/>
    <col min="5" max="5" width="11.25" style="16" customWidth="1"/>
    <col min="6" max="6" width="10.25" style="16" customWidth="1"/>
    <col min="7" max="7" width="9.125" style="16" bestFit="1" customWidth="1"/>
    <col min="8" max="8" width="16.125" style="16" customWidth="1"/>
    <col min="9" max="16384" width="9" style="16"/>
  </cols>
  <sheetData>
    <row r="1" spans="1:8" ht="19.5" customHeight="1">
      <c r="A1" s="13" t="s">
        <v>166</v>
      </c>
      <c r="B1" s="13" t="s">
        <v>167</v>
      </c>
      <c r="C1" s="13" t="s">
        <v>168</v>
      </c>
      <c r="D1" s="14" t="s">
        <v>162</v>
      </c>
      <c r="E1" s="15" t="s">
        <v>169</v>
      </c>
      <c r="F1" s="13" t="s">
        <v>170</v>
      </c>
      <c r="G1" s="13" t="s">
        <v>171</v>
      </c>
      <c r="H1" s="13" t="s">
        <v>163</v>
      </c>
    </row>
    <row r="2" spans="1:8" ht="19.5" customHeight="1">
      <c r="A2" s="17" t="s">
        <v>173</v>
      </c>
      <c r="B2" s="17" t="s">
        <v>41</v>
      </c>
      <c r="C2" s="17" t="s">
        <v>7</v>
      </c>
      <c r="D2" s="18" t="s">
        <v>172</v>
      </c>
      <c r="E2" s="23">
        <v>0.43124999999999997</v>
      </c>
      <c r="F2" s="19">
        <f>H2*100/107</f>
        <v>102897.19626168224</v>
      </c>
      <c r="G2" s="19">
        <f>F2*7/100</f>
        <v>7202.8037383177571</v>
      </c>
      <c r="H2" s="20">
        <v>110100</v>
      </c>
    </row>
    <row r="3" spans="1:8" ht="19.5" customHeight="1">
      <c r="A3" s="17" t="s">
        <v>174</v>
      </c>
      <c r="B3" s="17" t="s">
        <v>47</v>
      </c>
      <c r="C3" s="17" t="s">
        <v>7</v>
      </c>
      <c r="D3" s="18" t="s">
        <v>172</v>
      </c>
      <c r="E3" s="23">
        <v>0.4993055555555555</v>
      </c>
      <c r="F3" s="19">
        <f>H3*100/107</f>
        <v>1444.8598130841121</v>
      </c>
      <c r="G3" s="19">
        <f t="shared" ref="G3:G22" si="0">F3*7/100</f>
        <v>101.14018691588784</v>
      </c>
      <c r="H3" s="20">
        <v>1546</v>
      </c>
    </row>
    <row r="4" spans="1:8" ht="19.5" customHeight="1">
      <c r="A4" s="17" t="s">
        <v>175</v>
      </c>
      <c r="B4" s="17" t="s">
        <v>52</v>
      </c>
      <c r="C4" s="17" t="s">
        <v>7</v>
      </c>
      <c r="D4" s="18" t="s">
        <v>172</v>
      </c>
      <c r="E4" s="23">
        <v>0.34236111111111112</v>
      </c>
      <c r="F4" s="19">
        <f>H4*100/107</f>
        <v>2906.5420560747662</v>
      </c>
      <c r="G4" s="19">
        <f t="shared" si="0"/>
        <v>203.45794392523362</v>
      </c>
      <c r="H4" s="20">
        <v>3110</v>
      </c>
    </row>
    <row r="5" spans="1:8" ht="19.5" customHeight="1">
      <c r="A5" s="21" t="s">
        <v>176</v>
      </c>
      <c r="B5" s="21" t="s">
        <v>41</v>
      </c>
      <c r="C5" s="21" t="s">
        <v>17</v>
      </c>
      <c r="D5" s="22" t="s">
        <v>172</v>
      </c>
      <c r="E5" s="23">
        <v>0.47256944444444443</v>
      </c>
      <c r="F5" s="19">
        <f t="shared" ref="F5:F22" si="1">H5*100/107</f>
        <v>971.96261682242994</v>
      </c>
      <c r="G5" s="19">
        <f t="shared" si="0"/>
        <v>68.037383177570106</v>
      </c>
      <c r="H5" s="24">
        <v>1040</v>
      </c>
    </row>
    <row r="6" spans="1:8" ht="19.5" customHeight="1">
      <c r="A6" s="21" t="s">
        <v>177</v>
      </c>
      <c r="B6" s="21" t="s">
        <v>47</v>
      </c>
      <c r="C6" s="21" t="s">
        <v>17</v>
      </c>
      <c r="D6" s="22" t="s">
        <v>172</v>
      </c>
      <c r="E6" s="23">
        <v>0.51423611111111101</v>
      </c>
      <c r="F6" s="19">
        <f t="shared" si="1"/>
        <v>2257.9439252336447</v>
      </c>
      <c r="G6" s="19">
        <f t="shared" si="0"/>
        <v>158.05607476635512</v>
      </c>
      <c r="H6" s="24">
        <v>2416</v>
      </c>
    </row>
    <row r="7" spans="1:8" ht="19.5" customHeight="1">
      <c r="A7" s="21" t="s">
        <v>178</v>
      </c>
      <c r="B7" s="21" t="s">
        <v>52</v>
      </c>
      <c r="C7" s="21" t="s">
        <v>17</v>
      </c>
      <c r="D7" s="22" t="s">
        <v>172</v>
      </c>
      <c r="E7" s="23">
        <v>0.55590277777777797</v>
      </c>
      <c r="F7" s="19">
        <f t="shared" si="1"/>
        <v>19299.065420560746</v>
      </c>
      <c r="G7" s="19">
        <f t="shared" si="0"/>
        <v>1350.9345794392523</v>
      </c>
      <c r="H7" s="24">
        <v>20650</v>
      </c>
    </row>
    <row r="8" spans="1:8" ht="19.5" customHeight="1">
      <c r="A8" s="25" t="s">
        <v>180</v>
      </c>
      <c r="B8" s="25" t="s">
        <v>41</v>
      </c>
      <c r="C8" s="25" t="s">
        <v>179</v>
      </c>
      <c r="D8" s="26" t="s">
        <v>183</v>
      </c>
      <c r="E8" s="23">
        <v>0.40625</v>
      </c>
      <c r="F8" s="27">
        <f t="shared" si="1"/>
        <v>140.18691588785046</v>
      </c>
      <c r="G8" s="27">
        <f t="shared" si="0"/>
        <v>9.8130841121495322</v>
      </c>
      <c r="H8" s="28">
        <v>150</v>
      </c>
    </row>
    <row r="9" spans="1:8" ht="19.5" customHeight="1">
      <c r="A9" s="25" t="s">
        <v>181</v>
      </c>
      <c r="B9" s="25" t="s">
        <v>47</v>
      </c>
      <c r="C9" s="25" t="s">
        <v>179</v>
      </c>
      <c r="D9" s="26" t="s">
        <v>183</v>
      </c>
      <c r="E9" s="23">
        <v>0.47916666666666669</v>
      </c>
      <c r="F9" s="27">
        <f t="shared" si="1"/>
        <v>401.86915887850466</v>
      </c>
      <c r="G9" s="27">
        <f t="shared" si="0"/>
        <v>28.130841121495326</v>
      </c>
      <c r="H9" s="28">
        <v>430</v>
      </c>
    </row>
    <row r="10" spans="1:8" ht="19.5" customHeight="1">
      <c r="A10" s="25" t="s">
        <v>182</v>
      </c>
      <c r="B10" s="25" t="s">
        <v>52</v>
      </c>
      <c r="C10" s="25" t="s">
        <v>179</v>
      </c>
      <c r="D10" s="26" t="s">
        <v>183</v>
      </c>
      <c r="E10" s="23">
        <v>0.41666666666666669</v>
      </c>
      <c r="F10" s="27">
        <f t="shared" si="1"/>
        <v>364.48598130841123</v>
      </c>
      <c r="G10" s="27">
        <f t="shared" si="0"/>
        <v>25.514018691588785</v>
      </c>
      <c r="H10" s="28">
        <v>390</v>
      </c>
    </row>
    <row r="11" spans="1:8" ht="19.5" customHeight="1">
      <c r="A11" s="29" t="s">
        <v>184</v>
      </c>
      <c r="B11" s="29" t="s">
        <v>41</v>
      </c>
      <c r="C11" s="29" t="s">
        <v>21</v>
      </c>
      <c r="D11" s="30" t="s">
        <v>183</v>
      </c>
      <c r="E11" s="23">
        <v>0.41666666666666669</v>
      </c>
      <c r="F11" s="19">
        <f t="shared" si="1"/>
        <v>37757.009345794395</v>
      </c>
      <c r="G11" s="19">
        <f t="shared" si="0"/>
        <v>2642.9906542056078</v>
      </c>
      <c r="H11" s="31">
        <v>40400</v>
      </c>
    </row>
    <row r="12" spans="1:8" ht="19.5" customHeight="1">
      <c r="A12" s="29" t="s">
        <v>185</v>
      </c>
      <c r="B12" s="29" t="s">
        <v>47</v>
      </c>
      <c r="C12" s="29" t="s">
        <v>21</v>
      </c>
      <c r="D12" s="30" t="s">
        <v>183</v>
      </c>
      <c r="E12" s="23">
        <v>0.52083333333333337</v>
      </c>
      <c r="F12" s="19">
        <f t="shared" si="1"/>
        <v>654.20560747663546</v>
      </c>
      <c r="G12" s="19">
        <f t="shared" si="0"/>
        <v>45.794392523364486</v>
      </c>
      <c r="H12" s="31">
        <v>700</v>
      </c>
    </row>
    <row r="13" spans="1:8" ht="19.5" customHeight="1">
      <c r="A13" s="29" t="s">
        <v>186</v>
      </c>
      <c r="B13" s="29" t="s">
        <v>52</v>
      </c>
      <c r="C13" s="29" t="s">
        <v>21</v>
      </c>
      <c r="D13" s="30" t="s">
        <v>183</v>
      </c>
      <c r="E13" s="23">
        <v>0.58333333333333337</v>
      </c>
      <c r="F13" s="19">
        <f t="shared" si="1"/>
        <v>30467.289719626169</v>
      </c>
      <c r="G13" s="19">
        <f t="shared" si="0"/>
        <v>2132.7102803738321</v>
      </c>
      <c r="H13" s="31">
        <v>32600</v>
      </c>
    </row>
    <row r="14" spans="1:8" ht="19.5" customHeight="1">
      <c r="A14" s="32" t="s">
        <v>189</v>
      </c>
      <c r="B14" s="32" t="s">
        <v>41</v>
      </c>
      <c r="C14" s="33" t="s">
        <v>31</v>
      </c>
      <c r="D14" s="34" t="s">
        <v>183</v>
      </c>
      <c r="E14" s="35">
        <v>0.40013888888888888</v>
      </c>
      <c r="F14" s="19">
        <f t="shared" si="1"/>
        <v>299.06542056074767</v>
      </c>
      <c r="G14" s="19">
        <f t="shared" si="0"/>
        <v>20.934579439252339</v>
      </c>
      <c r="H14" s="36">
        <v>320</v>
      </c>
    </row>
    <row r="15" spans="1:8" ht="19.5" customHeight="1">
      <c r="A15" s="94" t="s">
        <v>190</v>
      </c>
      <c r="B15" s="94" t="s">
        <v>47</v>
      </c>
      <c r="C15" s="94" t="s">
        <v>31</v>
      </c>
      <c r="D15" s="95" t="s">
        <v>183</v>
      </c>
      <c r="E15" s="96">
        <v>0.55752314814814818</v>
      </c>
      <c r="F15" s="97">
        <f t="shared" si="1"/>
        <v>18889.719626168226</v>
      </c>
      <c r="G15" s="97">
        <f t="shared" si="0"/>
        <v>1322.2803738317757</v>
      </c>
      <c r="H15" s="98">
        <v>20212</v>
      </c>
    </row>
    <row r="16" spans="1:8" ht="19.5" customHeight="1">
      <c r="A16" s="32" t="s">
        <v>191</v>
      </c>
      <c r="B16" s="32" t="s">
        <v>52</v>
      </c>
      <c r="C16" s="33" t="s">
        <v>31</v>
      </c>
      <c r="D16" s="34" t="s">
        <v>183</v>
      </c>
      <c r="E16" s="35">
        <v>0.77956018518518511</v>
      </c>
      <c r="F16" s="19">
        <f t="shared" si="1"/>
        <v>233.64485981308411</v>
      </c>
      <c r="G16" s="19">
        <f t="shared" si="0"/>
        <v>16.355140186915886</v>
      </c>
      <c r="H16" s="36">
        <v>250</v>
      </c>
    </row>
    <row r="17" spans="1:8" ht="19.5" customHeight="1">
      <c r="A17" s="32" t="s">
        <v>192</v>
      </c>
      <c r="B17" s="32" t="s">
        <v>57</v>
      </c>
      <c r="C17" s="33" t="s">
        <v>31</v>
      </c>
      <c r="D17" s="34" t="s">
        <v>183</v>
      </c>
      <c r="E17" s="35">
        <v>0.49653935185185188</v>
      </c>
      <c r="F17" s="19">
        <f t="shared" si="1"/>
        <v>1859.8130841121495</v>
      </c>
      <c r="G17" s="19">
        <f t="shared" si="0"/>
        <v>130.18691588785046</v>
      </c>
      <c r="H17" s="36">
        <v>1990</v>
      </c>
    </row>
    <row r="18" spans="1:8" ht="19.5" customHeight="1">
      <c r="A18" s="32" t="s">
        <v>193</v>
      </c>
      <c r="B18" s="32" t="s">
        <v>41</v>
      </c>
      <c r="C18" s="33" t="s">
        <v>31</v>
      </c>
      <c r="D18" s="37" t="s">
        <v>187</v>
      </c>
      <c r="E18" s="35">
        <v>0.51623842592592595</v>
      </c>
      <c r="F18" s="19">
        <f t="shared" si="1"/>
        <v>934.57943925233644</v>
      </c>
      <c r="G18" s="19">
        <f t="shared" si="0"/>
        <v>65.420560747663544</v>
      </c>
      <c r="H18" s="36">
        <v>1000</v>
      </c>
    </row>
    <row r="19" spans="1:8" ht="19.5" customHeight="1">
      <c r="A19" s="32" t="s">
        <v>194</v>
      </c>
      <c r="B19" s="32" t="s">
        <v>47</v>
      </c>
      <c r="C19" s="33" t="s">
        <v>31</v>
      </c>
      <c r="D19" s="37" t="s">
        <v>187</v>
      </c>
      <c r="E19" s="35">
        <v>0.60651620370370374</v>
      </c>
      <c r="F19" s="19">
        <f t="shared" si="1"/>
        <v>943.92523364485976</v>
      </c>
      <c r="G19" s="19">
        <f t="shared" si="0"/>
        <v>66.074766355140184</v>
      </c>
      <c r="H19" s="36">
        <v>1010</v>
      </c>
    </row>
    <row r="20" spans="1:8" ht="19.5" customHeight="1">
      <c r="A20" s="32" t="s">
        <v>195</v>
      </c>
      <c r="B20" s="32" t="s">
        <v>52</v>
      </c>
      <c r="C20" s="33" t="s">
        <v>31</v>
      </c>
      <c r="D20" s="37" t="s">
        <v>187</v>
      </c>
      <c r="E20" s="35">
        <v>0.63138888888888889</v>
      </c>
      <c r="F20" s="19">
        <f t="shared" si="1"/>
        <v>2130.8411214953271</v>
      </c>
      <c r="G20" s="19">
        <f t="shared" si="0"/>
        <v>149.15887850467291</v>
      </c>
      <c r="H20" s="36">
        <v>2280</v>
      </c>
    </row>
    <row r="21" spans="1:8" ht="19.5" customHeight="1">
      <c r="A21" s="32" t="s">
        <v>196</v>
      </c>
      <c r="B21" s="32" t="s">
        <v>57</v>
      </c>
      <c r="C21" s="33" t="s">
        <v>31</v>
      </c>
      <c r="D21" s="37" t="s">
        <v>187</v>
      </c>
      <c r="E21" s="35">
        <v>0.81565972222222216</v>
      </c>
      <c r="F21" s="19">
        <f t="shared" si="1"/>
        <v>1700.9345794392523</v>
      </c>
      <c r="G21" s="19">
        <f t="shared" si="0"/>
        <v>119.06542056074767</v>
      </c>
      <c r="H21" s="36">
        <v>1820</v>
      </c>
    </row>
    <row r="22" spans="1:8" ht="19.5" customHeight="1">
      <c r="A22" s="32" t="s">
        <v>197</v>
      </c>
      <c r="B22" s="32" t="s">
        <v>41</v>
      </c>
      <c r="C22" s="33" t="s">
        <v>31</v>
      </c>
      <c r="D22" s="38" t="s">
        <v>188</v>
      </c>
      <c r="E22" s="35">
        <v>0.85732638888888901</v>
      </c>
      <c r="F22" s="19">
        <f t="shared" si="1"/>
        <v>253607.47663551403</v>
      </c>
      <c r="G22" s="19">
        <f t="shared" si="0"/>
        <v>17752.523364485984</v>
      </c>
      <c r="H22" s="36">
        <v>271360</v>
      </c>
    </row>
    <row r="23" spans="1:8" ht="19.5" customHeight="1">
      <c r="A23" s="39" t="s">
        <v>199</v>
      </c>
      <c r="B23" s="39" t="s">
        <v>41</v>
      </c>
      <c r="C23" s="40" t="s">
        <v>21</v>
      </c>
      <c r="D23" s="41" t="s">
        <v>198</v>
      </c>
      <c r="E23" s="42">
        <v>0.43055555555555558</v>
      </c>
      <c r="F23" s="43">
        <f>H23-G23</f>
        <v>2297.1</v>
      </c>
      <c r="G23" s="43">
        <f>H23*7/100</f>
        <v>172.9</v>
      </c>
      <c r="H23" s="44">
        <v>2470</v>
      </c>
    </row>
    <row r="24" spans="1:8" ht="19.5" customHeight="1">
      <c r="A24" s="39" t="s">
        <v>200</v>
      </c>
      <c r="B24" s="39" t="s">
        <v>47</v>
      </c>
      <c r="C24" s="40" t="s">
        <v>21</v>
      </c>
      <c r="D24" s="41" t="s">
        <v>198</v>
      </c>
      <c r="E24" s="42">
        <v>0.47222222222222199</v>
      </c>
      <c r="F24" s="43">
        <f t="shared" ref="F24:F25" si="2">H24-G24</f>
        <v>93394.32</v>
      </c>
      <c r="G24" s="43">
        <f t="shared" ref="G24:G25" si="3">H24*7/100</f>
        <v>7029.68</v>
      </c>
      <c r="H24" s="44">
        <v>100424</v>
      </c>
    </row>
    <row r="25" spans="1:8" ht="19.5" customHeight="1">
      <c r="A25" s="39" t="s">
        <v>201</v>
      </c>
      <c r="B25" s="39" t="s">
        <v>52</v>
      </c>
      <c r="C25" s="40" t="s">
        <v>21</v>
      </c>
      <c r="D25" s="41" t="s">
        <v>198</v>
      </c>
      <c r="E25" s="42">
        <v>0.51388888888888895</v>
      </c>
      <c r="F25" s="43">
        <f t="shared" si="2"/>
        <v>864.9</v>
      </c>
      <c r="G25" s="43">
        <f t="shared" si="3"/>
        <v>65.099999999999994</v>
      </c>
      <c r="H25" s="44">
        <v>930</v>
      </c>
    </row>
    <row r="26" spans="1:8" ht="19.5" customHeight="1">
      <c r="A26" s="39" t="s">
        <v>202</v>
      </c>
      <c r="B26" s="45" t="s">
        <v>41</v>
      </c>
      <c r="C26" s="46" t="s">
        <v>179</v>
      </c>
      <c r="D26" s="41" t="s">
        <v>198</v>
      </c>
      <c r="E26" s="47">
        <v>0.4375</v>
      </c>
      <c r="F26" s="48">
        <f>100/107*H26</f>
        <v>233.64485981308411</v>
      </c>
      <c r="G26" s="48">
        <f>F26*7/100</f>
        <v>16.355140186915886</v>
      </c>
      <c r="H26" s="49">
        <v>250</v>
      </c>
    </row>
    <row r="27" spans="1:8" ht="19.5" customHeight="1">
      <c r="A27" s="39" t="s">
        <v>203</v>
      </c>
      <c r="B27" s="45" t="s">
        <v>47</v>
      </c>
      <c r="C27" s="46" t="s">
        <v>179</v>
      </c>
      <c r="D27" s="41" t="s">
        <v>198</v>
      </c>
      <c r="E27" s="47">
        <v>0.38925925925925925</v>
      </c>
      <c r="F27" s="48">
        <f t="shared" ref="F27:F28" si="4">100/107*H27</f>
        <v>943.92523364485976</v>
      </c>
      <c r="G27" s="48">
        <f t="shared" ref="G27:G28" si="5">F27*7/100</f>
        <v>66.074766355140184</v>
      </c>
      <c r="H27" s="49">
        <v>1010</v>
      </c>
    </row>
    <row r="28" spans="1:8" ht="19.5" customHeight="1">
      <c r="A28" s="39" t="s">
        <v>204</v>
      </c>
      <c r="B28" s="45" t="s">
        <v>52</v>
      </c>
      <c r="C28" s="46" t="s">
        <v>179</v>
      </c>
      <c r="D28" s="41" t="s">
        <v>198</v>
      </c>
      <c r="E28" s="47">
        <v>0.37517361111111108</v>
      </c>
      <c r="F28" s="48">
        <f t="shared" si="4"/>
        <v>383.17757009345792</v>
      </c>
      <c r="G28" s="48">
        <f t="shared" si="5"/>
        <v>26.822429906542055</v>
      </c>
      <c r="H28" s="49">
        <v>410</v>
      </c>
    </row>
    <row r="29" spans="1:8" ht="19.5" customHeight="1">
      <c r="H29" s="52">
        <f>SUM(H2:H28)</f>
        <v>619268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2"/>
  <sheetViews>
    <sheetView tabSelected="1" workbookViewId="0">
      <selection activeCell="F7" sqref="F7"/>
    </sheetView>
  </sheetViews>
  <sheetFormatPr defaultRowHeight="15" customHeight="1"/>
  <cols>
    <col min="1" max="1" width="22.625" style="7" customWidth="1"/>
    <col min="2" max="2" width="16.75" style="12" customWidth="1"/>
    <col min="3" max="3" width="9" style="7" customWidth="1"/>
    <col min="4" max="4" width="12.875" style="7" customWidth="1"/>
    <col min="5" max="5" width="15.25" style="7" customWidth="1"/>
    <col min="6" max="16384" width="9" style="7"/>
  </cols>
  <sheetData>
    <row r="1" spans="1:5" ht="15" customHeight="1">
      <c r="A1" s="5" t="s">
        <v>205</v>
      </c>
      <c r="B1" s="5" t="s">
        <v>66</v>
      </c>
      <c r="C1" s="6" t="s">
        <v>164</v>
      </c>
      <c r="D1" s="6" t="s">
        <v>70</v>
      </c>
      <c r="E1" s="6" t="s">
        <v>165</v>
      </c>
    </row>
    <row r="2" spans="1:5" ht="15" customHeight="1">
      <c r="A2" s="84" t="s">
        <v>173</v>
      </c>
      <c r="B2" s="84" t="s">
        <v>111</v>
      </c>
      <c r="C2" s="73">
        <v>5</v>
      </c>
      <c r="D2" s="73">
        <v>20</v>
      </c>
      <c r="E2" s="73">
        <f>D2*C2</f>
        <v>100</v>
      </c>
    </row>
    <row r="3" spans="1:5" ht="15" customHeight="1">
      <c r="A3" s="84" t="s">
        <v>173</v>
      </c>
      <c r="B3" s="84" t="s">
        <v>141</v>
      </c>
      <c r="C3" s="73">
        <v>1</v>
      </c>
      <c r="D3" s="73">
        <v>20000</v>
      </c>
      <c r="E3" s="73">
        <f t="shared" ref="E3:E66" si="0">D3*C3</f>
        <v>20000</v>
      </c>
    </row>
    <row r="4" spans="1:5" ht="15" customHeight="1">
      <c r="A4" s="84" t="s">
        <v>173</v>
      </c>
      <c r="B4" s="84" t="s">
        <v>138</v>
      </c>
      <c r="C4" s="73">
        <v>3</v>
      </c>
      <c r="D4" s="73">
        <v>30000</v>
      </c>
      <c r="E4" s="73">
        <f t="shared" si="0"/>
        <v>90000</v>
      </c>
    </row>
    <row r="5" spans="1:5" ht="15" customHeight="1">
      <c r="A5" s="59" t="s">
        <v>174</v>
      </c>
      <c r="B5" s="59" t="s">
        <v>114</v>
      </c>
      <c r="C5" s="60">
        <v>7</v>
      </c>
      <c r="D5" s="60">
        <v>200</v>
      </c>
      <c r="E5" s="60">
        <f t="shared" si="0"/>
        <v>1400</v>
      </c>
    </row>
    <row r="6" spans="1:5" ht="15" customHeight="1">
      <c r="A6" s="59" t="s">
        <v>174</v>
      </c>
      <c r="B6" s="59" t="s">
        <v>93</v>
      </c>
      <c r="C6" s="60">
        <v>8</v>
      </c>
      <c r="D6" s="60">
        <v>12</v>
      </c>
      <c r="E6" s="60">
        <f t="shared" si="0"/>
        <v>96</v>
      </c>
    </row>
    <row r="7" spans="1:5" ht="15" customHeight="1">
      <c r="A7" s="59" t="s">
        <v>174</v>
      </c>
      <c r="B7" s="59" t="s">
        <v>89</v>
      </c>
      <c r="C7" s="60">
        <v>5</v>
      </c>
      <c r="D7" s="60">
        <v>10</v>
      </c>
      <c r="E7" s="60">
        <f t="shared" si="0"/>
        <v>50</v>
      </c>
    </row>
    <row r="8" spans="1:5" ht="15" customHeight="1">
      <c r="A8" s="11" t="s">
        <v>175</v>
      </c>
      <c r="B8" s="11" t="s">
        <v>118</v>
      </c>
      <c r="C8" s="79">
        <v>2</v>
      </c>
      <c r="D8" s="79">
        <v>190</v>
      </c>
      <c r="E8" s="79">
        <f t="shared" si="0"/>
        <v>380</v>
      </c>
    </row>
    <row r="9" spans="1:5" ht="15" customHeight="1">
      <c r="A9" s="11" t="s">
        <v>175</v>
      </c>
      <c r="B9" s="11" t="s">
        <v>121</v>
      </c>
      <c r="C9" s="79">
        <v>9</v>
      </c>
      <c r="D9" s="79">
        <v>290</v>
      </c>
      <c r="E9" s="79">
        <f t="shared" si="0"/>
        <v>2610</v>
      </c>
    </row>
    <row r="10" spans="1:5" ht="15" customHeight="1">
      <c r="A10" s="11" t="s">
        <v>175</v>
      </c>
      <c r="B10" s="11" t="s">
        <v>134</v>
      </c>
      <c r="C10" s="79">
        <v>2</v>
      </c>
      <c r="D10" s="79">
        <v>60</v>
      </c>
      <c r="E10" s="79">
        <f t="shared" si="0"/>
        <v>120</v>
      </c>
    </row>
    <row r="11" spans="1:5" ht="15" customHeight="1">
      <c r="A11" s="85" t="s">
        <v>176</v>
      </c>
      <c r="B11" s="85" t="s">
        <v>73</v>
      </c>
      <c r="C11" s="86">
        <v>6</v>
      </c>
      <c r="D11" s="88">
        <v>60</v>
      </c>
      <c r="E11" s="86">
        <f t="shared" si="0"/>
        <v>360</v>
      </c>
    </row>
    <row r="12" spans="1:5" ht="15" customHeight="1">
      <c r="A12" s="85" t="s">
        <v>176</v>
      </c>
      <c r="B12" s="85" t="s">
        <v>108</v>
      </c>
      <c r="C12" s="86">
        <v>10</v>
      </c>
      <c r="D12" s="88">
        <v>20</v>
      </c>
      <c r="E12" s="86">
        <f t="shared" si="0"/>
        <v>200</v>
      </c>
    </row>
    <row r="13" spans="1:5" ht="15" customHeight="1">
      <c r="A13" s="85" t="s">
        <v>176</v>
      </c>
      <c r="B13" s="85" t="s">
        <v>101</v>
      </c>
      <c r="C13" s="86">
        <v>12</v>
      </c>
      <c r="D13" s="88">
        <v>40</v>
      </c>
      <c r="E13" s="86">
        <f t="shared" si="0"/>
        <v>480</v>
      </c>
    </row>
    <row r="14" spans="1:5" ht="15" customHeight="1">
      <c r="A14" s="11" t="s">
        <v>177</v>
      </c>
      <c r="B14" s="11" t="s">
        <v>118</v>
      </c>
      <c r="C14" s="79">
        <v>2</v>
      </c>
      <c r="D14" s="78">
        <v>190</v>
      </c>
      <c r="E14" s="79">
        <f t="shared" si="0"/>
        <v>380</v>
      </c>
    </row>
    <row r="15" spans="1:5" ht="15" customHeight="1">
      <c r="A15" s="11" t="s">
        <v>177</v>
      </c>
      <c r="B15" s="11" t="s">
        <v>93</v>
      </c>
      <c r="C15" s="79">
        <v>3</v>
      </c>
      <c r="D15" s="78">
        <v>12</v>
      </c>
      <c r="E15" s="79">
        <f t="shared" si="0"/>
        <v>36</v>
      </c>
    </row>
    <row r="16" spans="1:5" ht="15" customHeight="1">
      <c r="A16" s="11" t="s">
        <v>177</v>
      </c>
      <c r="B16" s="11" t="s">
        <v>131</v>
      </c>
      <c r="C16" s="79">
        <v>1</v>
      </c>
      <c r="D16" s="78">
        <v>2000</v>
      </c>
      <c r="E16" s="79">
        <f t="shared" si="0"/>
        <v>2000</v>
      </c>
    </row>
    <row r="17" spans="1:5" ht="15" customHeight="1">
      <c r="A17" s="8" t="s">
        <v>178</v>
      </c>
      <c r="B17" s="8" t="s">
        <v>141</v>
      </c>
      <c r="C17" s="54">
        <v>1</v>
      </c>
      <c r="D17" s="55">
        <v>20000</v>
      </c>
      <c r="E17" s="54">
        <f t="shared" si="0"/>
        <v>20000</v>
      </c>
    </row>
    <row r="18" spans="1:5" ht="15" customHeight="1">
      <c r="A18" s="8" t="s">
        <v>178</v>
      </c>
      <c r="B18" s="8" t="s">
        <v>89</v>
      </c>
      <c r="C18" s="54">
        <v>5</v>
      </c>
      <c r="D18" s="55">
        <v>10</v>
      </c>
      <c r="E18" s="54">
        <f t="shared" si="0"/>
        <v>50</v>
      </c>
    </row>
    <row r="19" spans="1:5" ht="15" customHeight="1">
      <c r="A19" s="8" t="s">
        <v>178</v>
      </c>
      <c r="B19" s="8" t="s">
        <v>114</v>
      </c>
      <c r="C19" s="54">
        <v>3</v>
      </c>
      <c r="D19" s="55">
        <v>200</v>
      </c>
      <c r="E19" s="54">
        <f t="shared" si="0"/>
        <v>600</v>
      </c>
    </row>
    <row r="20" spans="1:5" ht="15" customHeight="1">
      <c r="A20" s="6" t="s">
        <v>180</v>
      </c>
      <c r="B20" s="6" t="s">
        <v>84</v>
      </c>
      <c r="C20" s="87">
        <v>1</v>
      </c>
      <c r="D20" s="89">
        <v>50</v>
      </c>
      <c r="E20" s="87">
        <f t="shared" si="0"/>
        <v>50</v>
      </c>
    </row>
    <row r="21" spans="1:5" ht="15" customHeight="1">
      <c r="A21" s="6" t="s">
        <v>180</v>
      </c>
      <c r="B21" s="6" t="s">
        <v>101</v>
      </c>
      <c r="C21" s="87">
        <v>2</v>
      </c>
      <c r="D21" s="89">
        <v>20</v>
      </c>
      <c r="E21" s="87">
        <f t="shared" si="0"/>
        <v>40</v>
      </c>
    </row>
    <row r="22" spans="1:5" ht="15" customHeight="1">
      <c r="A22" s="6" t="s">
        <v>180</v>
      </c>
      <c r="B22" s="6" t="s">
        <v>118</v>
      </c>
      <c r="C22" s="87">
        <v>2</v>
      </c>
      <c r="D22" s="89">
        <v>10</v>
      </c>
      <c r="E22" s="87">
        <f t="shared" si="0"/>
        <v>20</v>
      </c>
    </row>
    <row r="23" spans="1:5" ht="15" customHeight="1">
      <c r="A23" s="6" t="s">
        <v>180</v>
      </c>
      <c r="B23" s="6" t="s">
        <v>131</v>
      </c>
      <c r="C23" s="87">
        <v>1</v>
      </c>
      <c r="D23" s="89">
        <v>40</v>
      </c>
      <c r="E23" s="87">
        <f t="shared" si="0"/>
        <v>40</v>
      </c>
    </row>
    <row r="24" spans="1:5" ht="15" customHeight="1">
      <c r="A24" s="90" t="s">
        <v>181</v>
      </c>
      <c r="B24" s="90" t="s">
        <v>134</v>
      </c>
      <c r="C24" s="91">
        <v>2</v>
      </c>
      <c r="D24" s="92">
        <v>50</v>
      </c>
      <c r="E24" s="91">
        <f t="shared" si="0"/>
        <v>100</v>
      </c>
    </row>
    <row r="25" spans="1:5" ht="15" customHeight="1">
      <c r="A25" s="90" t="s">
        <v>181</v>
      </c>
      <c r="B25" s="90" t="s">
        <v>144</v>
      </c>
      <c r="C25" s="91">
        <v>3</v>
      </c>
      <c r="D25" s="92">
        <v>10</v>
      </c>
      <c r="E25" s="91">
        <f t="shared" si="0"/>
        <v>30</v>
      </c>
    </row>
    <row r="26" spans="1:5" ht="15" customHeight="1">
      <c r="A26" s="90" t="s">
        <v>181</v>
      </c>
      <c r="B26" s="90" t="s">
        <v>89</v>
      </c>
      <c r="C26" s="91">
        <v>10</v>
      </c>
      <c r="D26" s="92">
        <v>20</v>
      </c>
      <c r="E26" s="91">
        <f t="shared" si="0"/>
        <v>200</v>
      </c>
    </row>
    <row r="27" spans="1:5" ht="15" customHeight="1">
      <c r="A27" s="90" t="s">
        <v>181</v>
      </c>
      <c r="B27" s="90" t="s">
        <v>105</v>
      </c>
      <c r="C27" s="91">
        <v>2</v>
      </c>
      <c r="D27" s="92">
        <v>50</v>
      </c>
      <c r="E27" s="91">
        <f t="shared" si="0"/>
        <v>100</v>
      </c>
    </row>
    <row r="28" spans="1:5" ht="15" customHeight="1">
      <c r="A28" s="56" t="s">
        <v>182</v>
      </c>
      <c r="B28" s="56" t="s">
        <v>93</v>
      </c>
      <c r="C28" s="57">
        <v>2</v>
      </c>
      <c r="D28" s="58">
        <v>25</v>
      </c>
      <c r="E28" s="57">
        <f t="shared" si="0"/>
        <v>50</v>
      </c>
    </row>
    <row r="29" spans="1:5" ht="15" customHeight="1">
      <c r="A29" s="56" t="s">
        <v>182</v>
      </c>
      <c r="B29" s="56" t="s">
        <v>79</v>
      </c>
      <c r="C29" s="57">
        <v>12</v>
      </c>
      <c r="D29" s="58">
        <v>10</v>
      </c>
      <c r="E29" s="57">
        <f t="shared" si="0"/>
        <v>120</v>
      </c>
    </row>
    <row r="30" spans="1:5" ht="15" customHeight="1">
      <c r="A30" s="56" t="s">
        <v>182</v>
      </c>
      <c r="B30" s="56" t="s">
        <v>73</v>
      </c>
      <c r="C30" s="57">
        <v>3</v>
      </c>
      <c r="D30" s="58">
        <v>60</v>
      </c>
      <c r="E30" s="57">
        <f t="shared" si="0"/>
        <v>180</v>
      </c>
    </row>
    <row r="31" spans="1:5" ht="15" customHeight="1">
      <c r="A31" s="56" t="s">
        <v>182</v>
      </c>
      <c r="B31" s="56" t="s">
        <v>126</v>
      </c>
      <c r="C31" s="57">
        <v>2</v>
      </c>
      <c r="D31" s="58">
        <v>20</v>
      </c>
      <c r="E31" s="57">
        <f t="shared" si="0"/>
        <v>40</v>
      </c>
    </row>
    <row r="32" spans="1:5" ht="15" customHeight="1">
      <c r="A32" s="10" t="s">
        <v>184</v>
      </c>
      <c r="B32" s="10" t="s">
        <v>129</v>
      </c>
      <c r="C32" s="70">
        <v>4</v>
      </c>
      <c r="D32" s="69">
        <v>60</v>
      </c>
      <c r="E32" s="70">
        <f t="shared" si="0"/>
        <v>240</v>
      </c>
    </row>
    <row r="33" spans="1:5" ht="15" customHeight="1">
      <c r="A33" s="10" t="s">
        <v>184</v>
      </c>
      <c r="B33" s="10" t="s">
        <v>101</v>
      </c>
      <c r="C33" s="70">
        <v>4</v>
      </c>
      <c r="D33" s="69">
        <v>40</v>
      </c>
      <c r="E33" s="70">
        <f t="shared" si="0"/>
        <v>160</v>
      </c>
    </row>
    <row r="34" spans="1:5" ht="15" customHeight="1">
      <c r="A34" s="10" t="s">
        <v>184</v>
      </c>
      <c r="B34" s="10" t="s">
        <v>141</v>
      </c>
      <c r="C34" s="70">
        <v>2</v>
      </c>
      <c r="D34" s="69">
        <v>20000</v>
      </c>
      <c r="E34" s="70">
        <f t="shared" si="0"/>
        <v>40000</v>
      </c>
    </row>
    <row r="35" spans="1:5" ht="15" customHeight="1">
      <c r="A35" s="9" t="s">
        <v>185</v>
      </c>
      <c r="B35" s="9" t="s">
        <v>144</v>
      </c>
      <c r="C35" s="81">
        <v>10</v>
      </c>
      <c r="D35" s="80">
        <v>12</v>
      </c>
      <c r="E35" s="81">
        <f t="shared" si="0"/>
        <v>120</v>
      </c>
    </row>
    <row r="36" spans="1:5" ht="15" customHeight="1">
      <c r="A36" s="9" t="s">
        <v>185</v>
      </c>
      <c r="B36" s="9" t="s">
        <v>118</v>
      </c>
      <c r="C36" s="81">
        <v>2</v>
      </c>
      <c r="D36" s="80">
        <v>190</v>
      </c>
      <c r="E36" s="81">
        <f t="shared" si="0"/>
        <v>380</v>
      </c>
    </row>
    <row r="37" spans="1:5" ht="15" customHeight="1">
      <c r="A37" s="9" t="s">
        <v>185</v>
      </c>
      <c r="B37" s="9" t="s">
        <v>108</v>
      </c>
      <c r="C37" s="81">
        <v>10</v>
      </c>
      <c r="D37" s="80">
        <v>20</v>
      </c>
      <c r="E37" s="81">
        <f t="shared" si="0"/>
        <v>200</v>
      </c>
    </row>
    <row r="38" spans="1:5" ht="15" customHeight="1">
      <c r="A38" s="59" t="s">
        <v>186</v>
      </c>
      <c r="B38" s="59" t="s">
        <v>73</v>
      </c>
      <c r="C38" s="60">
        <v>10</v>
      </c>
      <c r="D38" s="61">
        <v>60</v>
      </c>
      <c r="E38" s="53">
        <f t="shared" si="0"/>
        <v>600</v>
      </c>
    </row>
    <row r="39" spans="1:5" ht="15" customHeight="1">
      <c r="A39" s="59" t="s">
        <v>186</v>
      </c>
      <c r="B39" s="59" t="s">
        <v>138</v>
      </c>
      <c r="C39" s="60">
        <v>1</v>
      </c>
      <c r="D39" s="61">
        <v>30000</v>
      </c>
      <c r="E39" s="53">
        <f t="shared" si="0"/>
        <v>30000</v>
      </c>
    </row>
    <row r="40" spans="1:5" ht="15" customHeight="1">
      <c r="A40" s="59" t="s">
        <v>186</v>
      </c>
      <c r="B40" s="59" t="s">
        <v>131</v>
      </c>
      <c r="C40" s="60">
        <v>1</v>
      </c>
      <c r="D40" s="61">
        <v>2000</v>
      </c>
      <c r="E40" s="53">
        <f t="shared" si="0"/>
        <v>2000</v>
      </c>
    </row>
    <row r="41" spans="1:5" ht="15" customHeight="1">
      <c r="A41" s="32" t="s">
        <v>189</v>
      </c>
      <c r="B41" s="65" t="s">
        <v>73</v>
      </c>
      <c r="C41" s="66">
        <v>2</v>
      </c>
      <c r="D41" s="66">
        <f>VLOOKUP(B41,[1]T_Product!$A$1:$H$21,5,FALSE)</f>
        <v>60</v>
      </c>
      <c r="E41" s="67">
        <f t="shared" si="0"/>
        <v>120</v>
      </c>
    </row>
    <row r="42" spans="1:5" ht="15" customHeight="1">
      <c r="A42" s="32" t="s">
        <v>189</v>
      </c>
      <c r="B42" s="65" t="s">
        <v>79</v>
      </c>
      <c r="C42" s="66">
        <v>1</v>
      </c>
      <c r="D42" s="66">
        <f>VLOOKUP(B42,[1]T_Product!$A$1:$H$21,5,FALSE)</f>
        <v>200</v>
      </c>
      <c r="E42" s="67">
        <f t="shared" si="0"/>
        <v>200</v>
      </c>
    </row>
    <row r="43" spans="1:5" ht="15" customHeight="1">
      <c r="A43" s="32" t="s">
        <v>190</v>
      </c>
      <c r="B43" s="68" t="s">
        <v>79</v>
      </c>
      <c r="C43" s="69">
        <v>1</v>
      </c>
      <c r="D43" s="69">
        <f>VLOOKUP(B43,[1]T_Product!$A$1:$H$21,5,FALSE)</f>
        <v>200</v>
      </c>
      <c r="E43" s="70">
        <f t="shared" si="0"/>
        <v>200</v>
      </c>
    </row>
    <row r="44" spans="1:5" ht="15" customHeight="1">
      <c r="A44" s="32" t="s">
        <v>190</v>
      </c>
      <c r="B44" s="68" t="s">
        <v>93</v>
      </c>
      <c r="C44" s="69">
        <v>1</v>
      </c>
      <c r="D44" s="69">
        <f>VLOOKUP(B44,[1]T_Product!$A$1:$H$21,5,FALSE)</f>
        <v>12</v>
      </c>
      <c r="E44" s="70">
        <f t="shared" si="0"/>
        <v>12</v>
      </c>
    </row>
    <row r="45" spans="1:5" ht="15" customHeight="1">
      <c r="A45" s="32" t="s">
        <v>190</v>
      </c>
      <c r="B45" s="68" t="s">
        <v>96</v>
      </c>
      <c r="C45" s="69">
        <v>1</v>
      </c>
      <c r="D45" s="69">
        <f>VLOOKUP(B45,[1]T_Product!$A$1:$H$21,5,FALSE)</f>
        <v>20000</v>
      </c>
      <c r="E45" s="70">
        <f t="shared" si="0"/>
        <v>20000</v>
      </c>
    </row>
    <row r="46" spans="1:5" ht="15" customHeight="1">
      <c r="A46" s="94" t="s">
        <v>191</v>
      </c>
      <c r="B46" s="99" t="s">
        <v>105</v>
      </c>
      <c r="C46" s="100">
        <v>1</v>
      </c>
      <c r="D46" s="100">
        <f>VLOOKUP(B46,[1]T_Product!$A$1:$H$21,5,FALSE)</f>
        <v>150</v>
      </c>
      <c r="E46" s="101">
        <f t="shared" si="0"/>
        <v>150</v>
      </c>
    </row>
    <row r="47" spans="1:5" ht="15" customHeight="1">
      <c r="A47" s="94" t="s">
        <v>191</v>
      </c>
      <c r="B47" s="99" t="s">
        <v>108</v>
      </c>
      <c r="C47" s="100">
        <v>2</v>
      </c>
      <c r="D47" s="100">
        <f>VLOOKUP(B47,[1]T_Product!$A$1:$H$21,5,FALSE)</f>
        <v>20</v>
      </c>
      <c r="E47" s="101">
        <f t="shared" si="0"/>
        <v>40</v>
      </c>
    </row>
    <row r="48" spans="1:5" ht="15" customHeight="1">
      <c r="A48" s="94" t="s">
        <v>191</v>
      </c>
      <c r="B48" s="99" t="s">
        <v>111</v>
      </c>
      <c r="C48" s="100">
        <v>3</v>
      </c>
      <c r="D48" s="100">
        <f>VLOOKUP(B48,[1]T_Product!$A$1:$H$21,5,FALSE)</f>
        <v>20</v>
      </c>
      <c r="E48" s="101">
        <f t="shared" si="0"/>
        <v>60</v>
      </c>
    </row>
    <row r="49" spans="1:5" ht="15" customHeight="1">
      <c r="A49" s="32" t="s">
        <v>192</v>
      </c>
      <c r="B49" s="65" t="s">
        <v>105</v>
      </c>
      <c r="C49" s="66">
        <v>5</v>
      </c>
      <c r="D49" s="66">
        <f>VLOOKUP(B49,[1]T_Product!$A$1:$H$21,5,FALSE)</f>
        <v>150</v>
      </c>
      <c r="E49" s="67">
        <f t="shared" si="0"/>
        <v>750</v>
      </c>
    </row>
    <row r="50" spans="1:5" ht="15" customHeight="1">
      <c r="A50" s="32" t="s">
        <v>192</v>
      </c>
      <c r="B50" s="65" t="s">
        <v>108</v>
      </c>
      <c r="C50" s="66">
        <v>5</v>
      </c>
      <c r="D50" s="66">
        <f>VLOOKUP(B50,[1]T_Product!$A$1:$H$21,5,FALSE)</f>
        <v>20</v>
      </c>
      <c r="E50" s="67">
        <f t="shared" si="0"/>
        <v>100</v>
      </c>
    </row>
    <row r="51" spans="1:5" ht="15" customHeight="1">
      <c r="A51" s="32" t="s">
        <v>192</v>
      </c>
      <c r="B51" s="65" t="s">
        <v>118</v>
      </c>
      <c r="C51" s="66">
        <v>6</v>
      </c>
      <c r="D51" s="66">
        <f>VLOOKUP(B51,[1]T_Product!$A$1:$H$21,5,FALSE)</f>
        <v>190</v>
      </c>
      <c r="E51" s="67">
        <f t="shared" si="0"/>
        <v>1140</v>
      </c>
    </row>
    <row r="52" spans="1:5" ht="15" customHeight="1">
      <c r="A52" s="32" t="s">
        <v>193</v>
      </c>
      <c r="B52" s="77" t="s">
        <v>79</v>
      </c>
      <c r="C52" s="78">
        <v>4</v>
      </c>
      <c r="D52" s="78">
        <f>VLOOKUP(B52,[1]T_Product!$A$1:$H$21,5,FALSE)</f>
        <v>200</v>
      </c>
      <c r="E52" s="79">
        <f t="shared" si="0"/>
        <v>800</v>
      </c>
    </row>
    <row r="53" spans="1:5" ht="15" customHeight="1">
      <c r="A53" s="32" t="s">
        <v>193</v>
      </c>
      <c r="B53" s="77" t="s">
        <v>108</v>
      </c>
      <c r="C53" s="78">
        <v>4</v>
      </c>
      <c r="D53" s="78">
        <f>VLOOKUP(B53,[1]T_Product!$A$1:$H$21,5,FALSE)</f>
        <v>20</v>
      </c>
      <c r="E53" s="79">
        <f t="shared" si="0"/>
        <v>80</v>
      </c>
    </row>
    <row r="54" spans="1:5" ht="15" customHeight="1">
      <c r="A54" s="32" t="s">
        <v>193</v>
      </c>
      <c r="B54" s="77" t="s">
        <v>129</v>
      </c>
      <c r="C54" s="78">
        <v>2</v>
      </c>
      <c r="D54" s="78">
        <f>VLOOKUP(B54,[1]T_Product!$A$1:$H$21,5,FALSE)</f>
        <v>60</v>
      </c>
      <c r="E54" s="79">
        <f t="shared" si="0"/>
        <v>120</v>
      </c>
    </row>
    <row r="55" spans="1:5" ht="15" customHeight="1">
      <c r="A55" s="32" t="s">
        <v>194</v>
      </c>
      <c r="B55" s="74" t="s">
        <v>108</v>
      </c>
      <c r="C55" s="75">
        <v>3</v>
      </c>
      <c r="D55" s="75">
        <f>VLOOKUP(B55,[1]T_Product!$A$1:$H$21,5,FALSE)</f>
        <v>20</v>
      </c>
      <c r="E55" s="76">
        <f t="shared" si="0"/>
        <v>60</v>
      </c>
    </row>
    <row r="56" spans="1:5" ht="15" customHeight="1">
      <c r="A56" s="32" t="s">
        <v>194</v>
      </c>
      <c r="B56" s="74" t="s">
        <v>118</v>
      </c>
      <c r="C56" s="75">
        <v>5</v>
      </c>
      <c r="D56" s="75">
        <f>VLOOKUP(B56,[1]T_Product!$A$1:$H$21,5,FALSE)</f>
        <v>190</v>
      </c>
      <c r="E56" s="76">
        <f t="shared" si="0"/>
        <v>950</v>
      </c>
    </row>
    <row r="57" spans="1:5" ht="15" customHeight="1">
      <c r="A57" s="32" t="s">
        <v>195</v>
      </c>
      <c r="B57" s="65" t="s">
        <v>105</v>
      </c>
      <c r="C57" s="66">
        <v>7</v>
      </c>
      <c r="D57" s="66">
        <f>VLOOKUP(B57,[1]T_Product!$A$1:$H$21,5,FALSE)</f>
        <v>150</v>
      </c>
      <c r="E57" s="67">
        <f t="shared" si="0"/>
        <v>1050</v>
      </c>
    </row>
    <row r="58" spans="1:5" ht="15" customHeight="1">
      <c r="A58" s="32" t="s">
        <v>195</v>
      </c>
      <c r="B58" s="65" t="s">
        <v>108</v>
      </c>
      <c r="C58" s="66">
        <v>8</v>
      </c>
      <c r="D58" s="66">
        <f>VLOOKUP(B58,[1]T_Product!$A$1:$H$21,5,FALSE)</f>
        <v>20</v>
      </c>
      <c r="E58" s="67">
        <f t="shared" si="0"/>
        <v>160</v>
      </c>
    </row>
    <row r="59" spans="1:5" ht="15" customHeight="1">
      <c r="A59" s="32" t="s">
        <v>195</v>
      </c>
      <c r="B59" s="65" t="s">
        <v>111</v>
      </c>
      <c r="C59" s="66">
        <v>6</v>
      </c>
      <c r="D59" s="66">
        <f>VLOOKUP(B59,[1]T_Product!$A$1:$H$21,5,FALSE)</f>
        <v>20</v>
      </c>
      <c r="E59" s="67">
        <f t="shared" si="0"/>
        <v>120</v>
      </c>
    </row>
    <row r="60" spans="1:5" ht="15" customHeight="1">
      <c r="A60" s="32" t="s">
        <v>195</v>
      </c>
      <c r="B60" s="65" t="s">
        <v>118</v>
      </c>
      <c r="C60" s="66">
        <v>5</v>
      </c>
      <c r="D60" s="66">
        <f>VLOOKUP(B60,[1]T_Product!$A$1:$H$21,5,FALSE)</f>
        <v>190</v>
      </c>
      <c r="E60" s="67">
        <f t="shared" si="0"/>
        <v>950</v>
      </c>
    </row>
    <row r="61" spans="1:5" ht="15" customHeight="1">
      <c r="A61" s="32" t="s">
        <v>196</v>
      </c>
      <c r="B61" s="77" t="s">
        <v>105</v>
      </c>
      <c r="C61" s="78">
        <v>5</v>
      </c>
      <c r="D61" s="78">
        <f>VLOOKUP(B61,[1]T_Product!$A$1:$H$21,5,FALSE)</f>
        <v>150</v>
      </c>
      <c r="E61" s="79">
        <f t="shared" si="0"/>
        <v>750</v>
      </c>
    </row>
    <row r="62" spans="1:5" ht="15" customHeight="1">
      <c r="A62" s="32" t="s">
        <v>196</v>
      </c>
      <c r="B62" s="77" t="s">
        <v>108</v>
      </c>
      <c r="C62" s="78">
        <v>6</v>
      </c>
      <c r="D62" s="78">
        <f>VLOOKUP(B62,[1]T_Product!$A$1:$H$21,5,FALSE)</f>
        <v>20</v>
      </c>
      <c r="E62" s="79">
        <f t="shared" si="0"/>
        <v>120</v>
      </c>
    </row>
    <row r="63" spans="1:5" ht="15" customHeight="1">
      <c r="A63" s="32" t="s">
        <v>196</v>
      </c>
      <c r="B63" s="77" t="s">
        <v>118</v>
      </c>
      <c r="C63" s="78">
        <v>5</v>
      </c>
      <c r="D63" s="78">
        <f>VLOOKUP(B63,[1]T_Product!$A$1:$H$21,5,FALSE)</f>
        <v>190</v>
      </c>
      <c r="E63" s="79">
        <f t="shared" si="0"/>
        <v>950</v>
      </c>
    </row>
    <row r="64" spans="1:5" ht="15" customHeight="1">
      <c r="A64" s="32" t="s">
        <v>197</v>
      </c>
      <c r="B64" s="71" t="s">
        <v>105</v>
      </c>
      <c r="C64" s="72">
        <v>8</v>
      </c>
      <c r="D64" s="72">
        <f>VLOOKUP(B64,[1]T_Product!$A$1:$H$21,5,FALSE)</f>
        <v>150</v>
      </c>
      <c r="E64" s="73">
        <f t="shared" si="0"/>
        <v>1200</v>
      </c>
    </row>
    <row r="65" spans="1:5" ht="15" customHeight="1">
      <c r="A65" s="32" t="s">
        <v>197</v>
      </c>
      <c r="B65" s="71" t="s">
        <v>111</v>
      </c>
      <c r="C65" s="72">
        <v>8</v>
      </c>
      <c r="D65" s="72">
        <f>VLOOKUP(B65,[1]T_Product!$A$1:$H$21,5,FALSE)</f>
        <v>20</v>
      </c>
      <c r="E65" s="73">
        <f t="shared" si="0"/>
        <v>160</v>
      </c>
    </row>
    <row r="66" spans="1:5" ht="15" customHeight="1">
      <c r="A66" s="32" t="s">
        <v>197</v>
      </c>
      <c r="B66" s="71" t="s">
        <v>138</v>
      </c>
      <c r="C66" s="72">
        <v>9</v>
      </c>
      <c r="D66" s="72">
        <f>VLOOKUP(B66,[1]T_Product!$A$1:$H$21,5,FALSE)</f>
        <v>30000</v>
      </c>
      <c r="E66" s="73">
        <f t="shared" si="0"/>
        <v>270000</v>
      </c>
    </row>
    <row r="67" spans="1:5" ht="15" customHeight="1">
      <c r="A67" s="39" t="s">
        <v>199</v>
      </c>
      <c r="B67" s="64" t="s">
        <v>73</v>
      </c>
      <c r="C67" s="62">
        <v>2</v>
      </c>
      <c r="D67" s="62">
        <f>VLOOKUP(B67,[2]T_Product!$A$2:$F$21,5,FALSE)</f>
        <v>60</v>
      </c>
      <c r="E67" s="62">
        <f>SUM(C67*D67)</f>
        <v>120</v>
      </c>
    </row>
    <row r="68" spans="1:5" ht="15" customHeight="1">
      <c r="A68" s="39" t="s">
        <v>199</v>
      </c>
      <c r="B68" s="64" t="s">
        <v>79</v>
      </c>
      <c r="C68" s="62">
        <v>10</v>
      </c>
      <c r="D68" s="62">
        <f>VLOOKUP(B68,[2]T_Product!$A$2:$F$21,5,FALSE)</f>
        <v>200</v>
      </c>
      <c r="E68" s="62">
        <f t="shared" ref="E68:E70" si="1">SUM(C68*D68)</f>
        <v>2000</v>
      </c>
    </row>
    <row r="69" spans="1:5" ht="15" customHeight="1">
      <c r="A69" s="39" t="s">
        <v>199</v>
      </c>
      <c r="B69" s="64" t="s">
        <v>84</v>
      </c>
      <c r="C69" s="62">
        <v>15</v>
      </c>
      <c r="D69" s="62">
        <f>VLOOKUP(B69,[2]T_Product!$A$2:$F$21,5,FALSE)</f>
        <v>20</v>
      </c>
      <c r="E69" s="62">
        <f t="shared" si="1"/>
        <v>300</v>
      </c>
    </row>
    <row r="70" spans="1:5" ht="15" customHeight="1">
      <c r="A70" s="39" t="s">
        <v>199</v>
      </c>
      <c r="B70" s="64" t="s">
        <v>89</v>
      </c>
      <c r="C70" s="62">
        <v>5</v>
      </c>
      <c r="D70" s="62">
        <f>VLOOKUP(B70,[2]T_Product!$A$2:$F$21,5,FALSE)</f>
        <v>10</v>
      </c>
      <c r="E70" s="62">
        <f t="shared" si="1"/>
        <v>50</v>
      </c>
    </row>
    <row r="71" spans="1:5" ht="15" customHeight="1">
      <c r="A71" s="82" t="s">
        <v>200</v>
      </c>
      <c r="B71" s="64" t="s">
        <v>93</v>
      </c>
      <c r="C71" s="62">
        <v>2</v>
      </c>
      <c r="D71" s="62">
        <f>VLOOKUP(B71,[2]T_Product!$A$2:$F$21,5,FALSE)</f>
        <v>12</v>
      </c>
      <c r="E71" s="62">
        <f>SUM(C71*D71)</f>
        <v>24</v>
      </c>
    </row>
    <row r="72" spans="1:5" ht="15" customHeight="1">
      <c r="A72" s="82" t="s">
        <v>200</v>
      </c>
      <c r="B72" s="64" t="s">
        <v>96</v>
      </c>
      <c r="C72" s="62">
        <v>5</v>
      </c>
      <c r="D72" s="62">
        <f>VLOOKUP(B72,[2]T_Product!$A$2:$F$21,5,FALSE)</f>
        <v>20000</v>
      </c>
      <c r="E72" s="62">
        <f t="shared" ref="E72:E73" si="2">SUM(C72*D72)</f>
        <v>100000</v>
      </c>
    </row>
    <row r="73" spans="1:5" ht="15" customHeight="1">
      <c r="A73" s="82" t="s">
        <v>200</v>
      </c>
      <c r="B73" s="64" t="s">
        <v>101</v>
      </c>
      <c r="C73" s="62">
        <v>10</v>
      </c>
      <c r="D73" s="62">
        <f>VLOOKUP(B73,[2]T_Product!$A$2:$F$21,5,FALSE)</f>
        <v>40</v>
      </c>
      <c r="E73" s="62">
        <f t="shared" si="2"/>
        <v>400</v>
      </c>
    </row>
    <row r="74" spans="1:5" ht="15" customHeight="1">
      <c r="A74" s="39" t="s">
        <v>201</v>
      </c>
      <c r="B74" s="64" t="s">
        <v>73</v>
      </c>
      <c r="C74" s="62">
        <v>2</v>
      </c>
      <c r="D74" s="62">
        <f>VLOOKUP(B74,[2]T_Product!$A$2:$F$21,5,FALSE)</f>
        <v>60</v>
      </c>
      <c r="E74" s="62">
        <f>SUM(C74*D74)</f>
        <v>120</v>
      </c>
    </row>
    <row r="75" spans="1:5" ht="15" customHeight="1">
      <c r="A75" s="39" t="s">
        <v>201</v>
      </c>
      <c r="B75" s="64" t="s">
        <v>89</v>
      </c>
      <c r="C75" s="62">
        <v>5</v>
      </c>
      <c r="D75" s="62">
        <f>VLOOKUP(B75,[2]T_Product!$A$2:$F$21,5,FALSE)</f>
        <v>10</v>
      </c>
      <c r="E75" s="62">
        <f t="shared" ref="E75:E79" si="3">SUM(C75*D75)</f>
        <v>50</v>
      </c>
    </row>
    <row r="76" spans="1:5" ht="15" customHeight="1">
      <c r="A76" s="39" t="s">
        <v>201</v>
      </c>
      <c r="B76" s="64" t="s">
        <v>101</v>
      </c>
      <c r="C76" s="62">
        <v>4</v>
      </c>
      <c r="D76" s="62">
        <f>VLOOKUP(B76,[2]T_Product!$A$2:$F$21,5,FALSE)</f>
        <v>40</v>
      </c>
      <c r="E76" s="62">
        <f t="shared" si="3"/>
        <v>160</v>
      </c>
    </row>
    <row r="77" spans="1:5" ht="15" customHeight="1">
      <c r="A77" s="39" t="s">
        <v>201</v>
      </c>
      <c r="B77" s="64" t="s">
        <v>105</v>
      </c>
      <c r="C77" s="62">
        <v>2</v>
      </c>
      <c r="D77" s="62">
        <f>VLOOKUP(B77,[2]T_Product!$A$2:$F$21,5,FALSE)</f>
        <v>150</v>
      </c>
      <c r="E77" s="62">
        <f t="shared" si="3"/>
        <v>300</v>
      </c>
    </row>
    <row r="78" spans="1:5" ht="15" customHeight="1">
      <c r="A78" s="39" t="s">
        <v>201</v>
      </c>
      <c r="B78" s="64" t="s">
        <v>108</v>
      </c>
      <c r="C78" s="62">
        <v>7</v>
      </c>
      <c r="D78" s="62">
        <f>VLOOKUP(B78,[2]T_Product!$A$2:$F$21,5,FALSE)</f>
        <v>20</v>
      </c>
      <c r="E78" s="62">
        <f t="shared" si="3"/>
        <v>140</v>
      </c>
    </row>
    <row r="79" spans="1:5" ht="15" customHeight="1">
      <c r="A79" s="39" t="s">
        <v>201</v>
      </c>
      <c r="B79" s="64" t="s">
        <v>111</v>
      </c>
      <c r="C79" s="62">
        <v>8</v>
      </c>
      <c r="D79" s="62">
        <f>VLOOKUP(B79,[2]T_Product!$A$2:$F$21,5,FALSE)</f>
        <v>20</v>
      </c>
      <c r="E79" s="62">
        <f t="shared" si="3"/>
        <v>160</v>
      </c>
    </row>
    <row r="80" spans="1:5" ht="15" customHeight="1">
      <c r="A80" s="39" t="s">
        <v>202</v>
      </c>
      <c r="B80" s="64" t="s">
        <v>79</v>
      </c>
      <c r="C80" s="62">
        <v>2</v>
      </c>
      <c r="D80" s="63">
        <v>10</v>
      </c>
      <c r="E80" s="63">
        <v>20</v>
      </c>
    </row>
    <row r="81" spans="1:5" ht="15" customHeight="1">
      <c r="A81" s="39" t="s">
        <v>202</v>
      </c>
      <c r="B81" s="64" t="s">
        <v>89</v>
      </c>
      <c r="C81" s="62">
        <v>4</v>
      </c>
      <c r="D81" s="63">
        <v>20</v>
      </c>
      <c r="E81" s="63">
        <v>80</v>
      </c>
    </row>
    <row r="82" spans="1:5" ht="15" customHeight="1">
      <c r="A82" s="39" t="s">
        <v>202</v>
      </c>
      <c r="B82" s="64" t="s">
        <v>93</v>
      </c>
      <c r="C82" s="62">
        <v>2</v>
      </c>
      <c r="D82" s="63">
        <v>25</v>
      </c>
      <c r="E82" s="63">
        <v>50</v>
      </c>
    </row>
    <row r="83" spans="1:5" ht="15" customHeight="1">
      <c r="A83" s="39" t="s">
        <v>202</v>
      </c>
      <c r="B83" s="64" t="s">
        <v>126</v>
      </c>
      <c r="C83" s="62">
        <v>5</v>
      </c>
      <c r="D83" s="63">
        <v>20</v>
      </c>
      <c r="E83" s="63">
        <v>100</v>
      </c>
    </row>
    <row r="84" spans="1:5" ht="15" customHeight="1">
      <c r="A84" s="39" t="s">
        <v>203</v>
      </c>
      <c r="B84" s="64" t="s">
        <v>96</v>
      </c>
      <c r="C84" s="62">
        <v>5</v>
      </c>
      <c r="D84" s="63">
        <v>60</v>
      </c>
      <c r="E84" s="63">
        <v>300</v>
      </c>
    </row>
    <row r="85" spans="1:5" ht="15" customHeight="1">
      <c r="A85" s="39" t="s">
        <v>203</v>
      </c>
      <c r="B85" s="64" t="s">
        <v>101</v>
      </c>
      <c r="C85" s="62">
        <v>2</v>
      </c>
      <c r="D85" s="63">
        <v>30</v>
      </c>
      <c r="E85" s="63">
        <v>60</v>
      </c>
    </row>
    <row r="86" spans="1:5" ht="15" customHeight="1">
      <c r="A86" s="39" t="s">
        <v>203</v>
      </c>
      <c r="B86" s="64" t="s">
        <v>108</v>
      </c>
      <c r="C86" s="62">
        <v>10</v>
      </c>
      <c r="D86" s="63">
        <v>50</v>
      </c>
      <c r="E86" s="63">
        <v>500</v>
      </c>
    </row>
    <row r="87" spans="1:5" ht="15" customHeight="1">
      <c r="A87" s="39" t="s">
        <v>203</v>
      </c>
      <c r="B87" s="64" t="s">
        <v>134</v>
      </c>
      <c r="C87" s="62">
        <v>1</v>
      </c>
      <c r="D87" s="63">
        <v>150</v>
      </c>
      <c r="E87" s="63">
        <v>150</v>
      </c>
    </row>
    <row r="88" spans="1:5" ht="15" customHeight="1">
      <c r="A88" s="39" t="s">
        <v>204</v>
      </c>
      <c r="B88" s="64" t="s">
        <v>105</v>
      </c>
      <c r="C88" s="62">
        <v>2</v>
      </c>
      <c r="D88" s="63">
        <v>50</v>
      </c>
      <c r="E88" s="63">
        <v>100</v>
      </c>
    </row>
    <row r="89" spans="1:5" ht="15" customHeight="1">
      <c r="A89" s="39" t="s">
        <v>204</v>
      </c>
      <c r="B89" s="64" t="s">
        <v>111</v>
      </c>
      <c r="C89" s="62">
        <v>2</v>
      </c>
      <c r="D89" s="63">
        <v>30</v>
      </c>
      <c r="E89" s="63">
        <v>60</v>
      </c>
    </row>
    <row r="90" spans="1:5" ht="15" customHeight="1">
      <c r="A90" s="39" t="s">
        <v>204</v>
      </c>
      <c r="B90" s="83" t="s">
        <v>79</v>
      </c>
      <c r="C90" s="62">
        <v>5</v>
      </c>
      <c r="D90" s="63">
        <v>10</v>
      </c>
      <c r="E90" s="63">
        <v>50</v>
      </c>
    </row>
    <row r="91" spans="1:5" ht="15" customHeight="1">
      <c r="A91" s="39" t="s">
        <v>204</v>
      </c>
      <c r="B91" s="64" t="s">
        <v>141</v>
      </c>
      <c r="C91" s="62">
        <v>5</v>
      </c>
      <c r="D91" s="63">
        <v>40</v>
      </c>
      <c r="E91" s="63">
        <v>200</v>
      </c>
    </row>
    <row r="92" spans="1:5" ht="15" customHeight="1">
      <c r="E92" s="7">
        <f>SUM(E2:E91)</f>
        <v>619268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E28"/>
  <sheetViews>
    <sheetView topLeftCell="A4" workbookViewId="0">
      <selection activeCell="J21" sqref="J21"/>
    </sheetView>
  </sheetViews>
  <sheetFormatPr defaultRowHeight="14.25"/>
  <sheetData>
    <row r="2" spans="1:5">
      <c r="A2">
        <v>2470</v>
      </c>
      <c r="B2" t="s">
        <v>199</v>
      </c>
      <c r="D2" t="s">
        <v>199</v>
      </c>
      <c r="E2">
        <v>2470</v>
      </c>
    </row>
    <row r="3" spans="1:5">
      <c r="A3">
        <v>100424</v>
      </c>
      <c r="B3" t="s">
        <v>200</v>
      </c>
      <c r="D3" t="s">
        <v>200</v>
      </c>
      <c r="E3">
        <v>100424</v>
      </c>
    </row>
    <row r="4" spans="1:5">
      <c r="A4">
        <v>930</v>
      </c>
      <c r="B4" t="s">
        <v>201</v>
      </c>
      <c r="D4" t="s">
        <v>201</v>
      </c>
      <c r="E4">
        <v>930</v>
      </c>
    </row>
    <row r="5" spans="1:5">
      <c r="A5">
        <v>250</v>
      </c>
      <c r="B5" t="s">
        <v>202</v>
      </c>
      <c r="D5" t="s">
        <v>202</v>
      </c>
      <c r="E5">
        <v>250</v>
      </c>
    </row>
    <row r="6" spans="1:5">
      <c r="A6">
        <v>1010</v>
      </c>
      <c r="B6" t="s">
        <v>203</v>
      </c>
      <c r="D6" t="s">
        <v>203</v>
      </c>
      <c r="E6">
        <v>1010</v>
      </c>
    </row>
    <row r="7" spans="1:5">
      <c r="A7">
        <v>410</v>
      </c>
      <c r="B7" t="s">
        <v>204</v>
      </c>
      <c r="D7" t="s">
        <v>204</v>
      </c>
      <c r="E7">
        <v>410</v>
      </c>
    </row>
    <row r="8" spans="1:5">
      <c r="A8">
        <v>110100</v>
      </c>
      <c r="B8" t="s">
        <v>173</v>
      </c>
      <c r="D8" t="s">
        <v>173</v>
      </c>
      <c r="E8">
        <v>110100</v>
      </c>
    </row>
    <row r="9" spans="1:5">
      <c r="A9">
        <v>1546</v>
      </c>
      <c r="B9" t="s">
        <v>174</v>
      </c>
      <c r="D9" t="s">
        <v>174</v>
      </c>
      <c r="E9">
        <v>1546</v>
      </c>
    </row>
    <row r="10" spans="1:5">
      <c r="A10">
        <v>3110</v>
      </c>
      <c r="B10" t="s">
        <v>175</v>
      </c>
      <c r="D10" t="s">
        <v>175</v>
      </c>
      <c r="E10">
        <v>3110</v>
      </c>
    </row>
    <row r="11" spans="1:5">
      <c r="A11">
        <v>1040</v>
      </c>
      <c r="B11" t="s">
        <v>176</v>
      </c>
      <c r="D11" t="s">
        <v>176</v>
      </c>
      <c r="E11">
        <v>1040</v>
      </c>
    </row>
    <row r="12" spans="1:5">
      <c r="A12">
        <v>2416</v>
      </c>
      <c r="B12" t="s">
        <v>177</v>
      </c>
      <c r="D12" t="s">
        <v>177</v>
      </c>
      <c r="E12">
        <v>2416</v>
      </c>
    </row>
    <row r="13" spans="1:5">
      <c r="A13">
        <v>20650</v>
      </c>
      <c r="B13" t="s">
        <v>178</v>
      </c>
      <c r="D13" t="s">
        <v>178</v>
      </c>
      <c r="E13">
        <v>20650</v>
      </c>
    </row>
    <row r="14" spans="1:5">
      <c r="A14">
        <v>40400</v>
      </c>
      <c r="B14" t="s">
        <v>184</v>
      </c>
      <c r="D14" t="s">
        <v>184</v>
      </c>
      <c r="E14">
        <v>40400</v>
      </c>
    </row>
    <row r="15" spans="1:5">
      <c r="A15">
        <v>700</v>
      </c>
      <c r="B15" t="s">
        <v>185</v>
      </c>
      <c r="D15" t="s">
        <v>185</v>
      </c>
      <c r="E15">
        <v>700</v>
      </c>
    </row>
    <row r="16" spans="1:5">
      <c r="A16">
        <v>32600</v>
      </c>
      <c r="B16" t="s">
        <v>186</v>
      </c>
      <c r="D16" t="s">
        <v>186</v>
      </c>
      <c r="E16">
        <v>32600</v>
      </c>
    </row>
    <row r="17" spans="1:5">
      <c r="A17">
        <v>320</v>
      </c>
      <c r="B17" t="s">
        <v>189</v>
      </c>
      <c r="D17" t="s">
        <v>189</v>
      </c>
      <c r="E17">
        <v>320</v>
      </c>
    </row>
    <row r="18" spans="1:5">
      <c r="A18">
        <v>20212</v>
      </c>
      <c r="B18" t="s">
        <v>190</v>
      </c>
      <c r="D18" t="s">
        <v>190</v>
      </c>
      <c r="E18">
        <v>20212</v>
      </c>
    </row>
    <row r="19" spans="1:5">
      <c r="A19" s="93">
        <v>250</v>
      </c>
      <c r="B19" s="93" t="s">
        <v>191</v>
      </c>
      <c r="C19" s="93"/>
      <c r="D19" s="93" t="s">
        <v>191</v>
      </c>
      <c r="E19" s="93">
        <v>40674</v>
      </c>
    </row>
    <row r="20" spans="1:5">
      <c r="A20">
        <v>1990</v>
      </c>
      <c r="B20" t="s">
        <v>192</v>
      </c>
      <c r="D20" t="s">
        <v>192</v>
      </c>
      <c r="E20">
        <v>1990</v>
      </c>
    </row>
    <row r="21" spans="1:5">
      <c r="A21">
        <v>150</v>
      </c>
      <c r="B21" t="s">
        <v>180</v>
      </c>
      <c r="D21" t="s">
        <v>180</v>
      </c>
      <c r="E21">
        <v>150</v>
      </c>
    </row>
    <row r="22" spans="1:5">
      <c r="A22">
        <v>430</v>
      </c>
      <c r="B22" t="s">
        <v>181</v>
      </c>
      <c r="D22" t="s">
        <v>181</v>
      </c>
      <c r="E22">
        <v>430</v>
      </c>
    </row>
    <row r="23" spans="1:5">
      <c r="A23">
        <v>390</v>
      </c>
      <c r="B23" t="s">
        <v>182</v>
      </c>
      <c r="D23" t="s">
        <v>182</v>
      </c>
      <c r="E23">
        <v>390</v>
      </c>
    </row>
    <row r="24" spans="1:5">
      <c r="A24">
        <v>1000</v>
      </c>
      <c r="B24" t="s">
        <v>193</v>
      </c>
      <c r="D24" t="s">
        <v>193</v>
      </c>
      <c r="E24">
        <v>1000</v>
      </c>
    </row>
    <row r="25" spans="1:5">
      <c r="A25">
        <v>1010</v>
      </c>
      <c r="B25" t="s">
        <v>194</v>
      </c>
      <c r="D25" t="s">
        <v>194</v>
      </c>
      <c r="E25">
        <v>1010</v>
      </c>
    </row>
    <row r="26" spans="1:5">
      <c r="A26">
        <v>2280</v>
      </c>
      <c r="B26" t="s">
        <v>195</v>
      </c>
      <c r="D26" t="s">
        <v>195</v>
      </c>
      <c r="E26">
        <v>2280</v>
      </c>
    </row>
    <row r="27" spans="1:5">
      <c r="A27">
        <v>1820</v>
      </c>
      <c r="B27" t="s">
        <v>196</v>
      </c>
      <c r="D27" t="s">
        <v>196</v>
      </c>
      <c r="E27">
        <v>1820</v>
      </c>
    </row>
    <row r="28" spans="1:5">
      <c r="A28">
        <v>271360</v>
      </c>
      <c r="B28" t="s">
        <v>197</v>
      </c>
      <c r="D28" t="s">
        <v>197</v>
      </c>
      <c r="E28">
        <v>271360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Shop</vt:lpstr>
      <vt:lpstr>Customer</vt:lpstr>
      <vt:lpstr>Product</vt:lpstr>
      <vt:lpstr>Product_Type</vt:lpstr>
      <vt:lpstr>Sales</vt:lpstr>
      <vt:lpstr>Sales_Detail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Thip</dc:creator>
  <cp:lastModifiedBy>Thip</cp:lastModifiedBy>
  <cp:lastPrinted>2020-08-12T17:04:06Z</cp:lastPrinted>
  <dcterms:created xsi:type="dcterms:W3CDTF">2020-08-12T08:12:37Z</dcterms:created>
  <dcterms:modified xsi:type="dcterms:W3CDTF">2020-08-13T05:35:09Z</dcterms:modified>
</cp:coreProperties>
</file>